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510" codeName="{00000000-0000-0000-0000-000000000000}"/>
  <workbookPr updateLinks="never" codeName="ThisWorkbook"/>
  <mc:AlternateContent xmlns:mc="http://schemas.openxmlformats.org/markup-compatibility/2006">
    <mc:Choice Requires="x15">
      <x15ac:absPath xmlns:x15ac="http://schemas.microsoft.com/office/spreadsheetml/2010/11/ac" url="/Users/Dini/Documents/"/>
    </mc:Choice>
  </mc:AlternateContent>
  <bookViews>
    <workbookView xWindow="0" yWindow="460" windowWidth="28800" windowHeight="16440"/>
  </bookViews>
  <sheets>
    <sheet name="Course planner" sheetId="1" r:id="rId1"/>
    <sheet name="Schedule planner" sheetId="2" r:id="rId2"/>
    <sheet name="Courses chosen" sheetId="3" r:id="rId3"/>
  </sheets>
  <externalReferences>
    <externalReference r:id="rId4"/>
    <externalReference r:id="rId5"/>
  </externalReferences>
  <definedNames>
    <definedName name="_xlnm._FilterDatabase" localSheetId="0" hidden="1">'Course planner'!$V$29:$W$33</definedName>
    <definedName name="YesNo">[1]Blad2!$A$1:$A$2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0" i="3" l="1"/>
  <c r="E3" i="2"/>
  <c r="E4" i="2"/>
  <c r="E5" i="2"/>
  <c r="E6" i="2"/>
  <c r="E7" i="2"/>
  <c r="E8" i="2"/>
  <c r="E9" i="2"/>
  <c r="C30" i="2"/>
  <c r="E12" i="2"/>
  <c r="E13" i="2"/>
  <c r="E14" i="2"/>
  <c r="E15" i="2"/>
  <c r="E16" i="2"/>
  <c r="E17" i="2"/>
  <c r="E18" i="2"/>
  <c r="C34" i="2"/>
  <c r="E21" i="2"/>
  <c r="E22" i="2"/>
  <c r="E23" i="2"/>
  <c r="E24" i="2"/>
  <c r="E25" i="2"/>
  <c r="E26" i="2"/>
  <c r="E27" i="2"/>
  <c r="C38" i="2"/>
  <c r="H3" i="2"/>
  <c r="H4" i="2"/>
  <c r="H5" i="2"/>
  <c r="H6" i="2"/>
  <c r="H7" i="2"/>
  <c r="H8" i="2"/>
  <c r="H9" i="2"/>
  <c r="C31" i="2"/>
  <c r="H12" i="2"/>
  <c r="H13" i="2"/>
  <c r="H14" i="2"/>
  <c r="H15" i="2"/>
  <c r="H16" i="2"/>
  <c r="H17" i="2"/>
  <c r="H18" i="2"/>
  <c r="C35" i="2"/>
  <c r="K12" i="2"/>
  <c r="K13" i="2"/>
  <c r="K14" i="2"/>
  <c r="K15" i="2"/>
  <c r="K16" i="2"/>
  <c r="K17" i="2"/>
  <c r="K18" i="2"/>
  <c r="C36" i="2"/>
  <c r="K6" i="2"/>
  <c r="K5" i="2"/>
  <c r="K4" i="2"/>
  <c r="K3" i="2"/>
  <c r="K7" i="2"/>
  <c r="K8" i="2"/>
  <c r="K9" i="2"/>
  <c r="C32" i="2"/>
  <c r="N3" i="2"/>
  <c r="N4" i="2"/>
  <c r="N5" i="2"/>
  <c r="N6" i="2"/>
  <c r="N7" i="2"/>
  <c r="N8" i="2"/>
  <c r="N9" i="2"/>
  <c r="C33" i="2"/>
  <c r="N12" i="2"/>
  <c r="N13" i="2"/>
  <c r="N14" i="2"/>
  <c r="N15" i="2"/>
  <c r="N16" i="2"/>
  <c r="N17" i="2"/>
  <c r="N18" i="2"/>
  <c r="C37" i="2"/>
  <c r="H21" i="2"/>
  <c r="H22" i="2"/>
  <c r="H23" i="2"/>
  <c r="H24" i="2"/>
  <c r="H25" i="2"/>
  <c r="H26" i="2"/>
  <c r="H27" i="2"/>
  <c r="C39" i="2"/>
  <c r="K21" i="2"/>
  <c r="K22" i="2"/>
  <c r="K23" i="2"/>
  <c r="K24" i="2"/>
  <c r="K25" i="2"/>
  <c r="K26" i="2"/>
  <c r="K27" i="2"/>
  <c r="C40" i="2"/>
  <c r="N21" i="2"/>
  <c r="N22" i="2"/>
  <c r="N23" i="2"/>
  <c r="N24" i="2"/>
  <c r="N25" i="2"/>
  <c r="N26" i="2"/>
  <c r="N27" i="2"/>
  <c r="C41" i="2"/>
  <c r="C42" i="2"/>
  <c r="D42" i="2"/>
  <c r="G9" i="3"/>
  <c r="B43" i="1"/>
  <c r="B44" i="1"/>
  <c r="B45" i="1"/>
  <c r="B46" i="1"/>
  <c r="B47" i="1"/>
  <c r="A17" i="3"/>
  <c r="C6" i="3"/>
  <c r="A6" i="3"/>
  <c r="D6" i="3"/>
  <c r="C7" i="3"/>
  <c r="A7" i="3"/>
  <c r="D7" i="3"/>
  <c r="C8" i="3"/>
  <c r="A8" i="3"/>
  <c r="D8" i="3"/>
  <c r="C9" i="3"/>
  <c r="A9" i="3"/>
  <c r="D9" i="3"/>
  <c r="C3" i="3"/>
  <c r="A3" i="3"/>
  <c r="D3" i="3"/>
  <c r="C10" i="3"/>
  <c r="A10" i="3"/>
  <c r="D10" i="3"/>
  <c r="C11" i="3"/>
  <c r="A11" i="3"/>
  <c r="D11" i="3"/>
  <c r="C12" i="3"/>
  <c r="A12" i="3"/>
  <c r="D12" i="3"/>
  <c r="B48" i="1"/>
  <c r="C13" i="3"/>
  <c r="A13" i="3"/>
  <c r="D13" i="3"/>
  <c r="C4" i="3"/>
  <c r="A4" i="3"/>
  <c r="D4" i="3"/>
  <c r="C14" i="3"/>
  <c r="A14" i="3"/>
  <c r="D14" i="3"/>
  <c r="C15" i="3"/>
  <c r="A15" i="3"/>
  <c r="D15" i="3"/>
  <c r="C5" i="3"/>
  <c r="A5" i="3"/>
  <c r="D5" i="3"/>
  <c r="C16" i="3"/>
  <c r="A16" i="3"/>
  <c r="D16" i="3"/>
  <c r="C17" i="3"/>
  <c r="D17" i="3"/>
  <c r="C18" i="3"/>
  <c r="A18" i="3"/>
  <c r="D18" i="3"/>
  <c r="C19" i="3"/>
  <c r="A19" i="3"/>
  <c r="D19" i="3"/>
  <c r="C20" i="3"/>
  <c r="A20" i="3"/>
  <c r="D20" i="3"/>
  <c r="C21" i="3"/>
  <c r="A21" i="3"/>
  <c r="D21" i="3"/>
  <c r="C22" i="3"/>
  <c r="A22" i="3"/>
  <c r="D22" i="3"/>
  <c r="C23" i="3"/>
  <c r="A23" i="3"/>
  <c r="D23" i="3"/>
  <c r="C24" i="3"/>
  <c r="A24" i="3"/>
  <c r="D24" i="3"/>
  <c r="C25" i="3"/>
  <c r="A25" i="3"/>
  <c r="D25" i="3"/>
  <c r="C26" i="3"/>
  <c r="A26" i="3"/>
  <c r="D26" i="3"/>
  <c r="C27" i="3"/>
  <c r="A27" i="3"/>
  <c r="D27" i="3"/>
  <c r="C28" i="3"/>
  <c r="A28" i="3"/>
  <c r="D28" i="3"/>
  <c r="C29" i="3"/>
  <c r="A29" i="3"/>
  <c r="D29" i="3"/>
  <c r="C30" i="3"/>
  <c r="A30" i="3"/>
  <c r="D30" i="3"/>
  <c r="C31" i="3"/>
  <c r="A31" i="3"/>
  <c r="D31" i="3"/>
  <c r="C32" i="3"/>
  <c r="A32" i="3"/>
  <c r="D32" i="3"/>
  <c r="C33" i="3"/>
  <c r="A33" i="3"/>
  <c r="D33" i="3"/>
  <c r="C34" i="3"/>
  <c r="A34" i="3"/>
  <c r="D34" i="3"/>
  <c r="C35" i="3"/>
  <c r="A35" i="3"/>
  <c r="D35" i="3"/>
  <c r="C36" i="3"/>
  <c r="A36" i="3"/>
  <c r="D36" i="3"/>
  <c r="C37" i="3"/>
  <c r="A37" i="3"/>
  <c r="D37" i="3"/>
  <c r="C38" i="3"/>
  <c r="A38" i="3"/>
  <c r="D38" i="3"/>
  <c r="C39" i="3"/>
  <c r="A39" i="3"/>
  <c r="D39" i="3"/>
  <c r="C40" i="3"/>
  <c r="A40" i="3"/>
  <c r="D40" i="3"/>
  <c r="C41" i="3"/>
  <c r="A41" i="3"/>
  <c r="D41" i="3"/>
  <c r="C42" i="3"/>
  <c r="A42" i="3"/>
  <c r="D42" i="3"/>
  <c r="C43" i="3"/>
  <c r="A43" i="3"/>
  <c r="D43" i="3"/>
  <c r="C44" i="3"/>
  <c r="A44" i="3"/>
  <c r="D44" i="3"/>
  <c r="C45" i="3"/>
  <c r="A45" i="3"/>
  <c r="D45" i="3"/>
  <c r="C46" i="3"/>
  <c r="A46" i="3"/>
  <c r="D46" i="3"/>
  <c r="C47" i="3"/>
  <c r="A47" i="3"/>
  <c r="D47" i="3"/>
  <c r="C48" i="3"/>
  <c r="A48" i="3"/>
  <c r="D48" i="3"/>
  <c r="C49" i="3"/>
  <c r="A49" i="3"/>
  <c r="D49" i="3"/>
  <c r="C50" i="3"/>
  <c r="A50" i="3"/>
  <c r="D50" i="3"/>
  <c r="C51" i="3"/>
  <c r="A51" i="3"/>
  <c r="D51" i="3"/>
  <c r="C52" i="3"/>
  <c r="A52" i="3"/>
  <c r="D52" i="3"/>
  <c r="C53" i="3"/>
  <c r="A53" i="3"/>
  <c r="D53" i="3"/>
  <c r="C54" i="3"/>
  <c r="A54" i="3"/>
  <c r="D54" i="3"/>
  <c r="C55" i="3"/>
  <c r="A55" i="3"/>
  <c r="D55" i="3"/>
  <c r="C56" i="3"/>
  <c r="A56" i="3"/>
  <c r="D56" i="3"/>
  <c r="C57" i="3"/>
  <c r="A57" i="3"/>
  <c r="D57" i="3"/>
  <c r="C58" i="3"/>
  <c r="A58" i="3"/>
  <c r="D58" i="3"/>
  <c r="C59" i="3"/>
  <c r="A59" i="3"/>
  <c r="D59" i="3"/>
  <c r="C60" i="3"/>
  <c r="A60" i="3"/>
  <c r="D60" i="3"/>
  <c r="C61" i="3"/>
  <c r="A61" i="3"/>
  <c r="D61" i="3"/>
  <c r="C62" i="3"/>
  <c r="A62" i="3"/>
  <c r="D62" i="3"/>
  <c r="C63" i="3"/>
  <c r="A63" i="3"/>
  <c r="D63" i="3"/>
  <c r="C64" i="3"/>
  <c r="A64" i="3"/>
  <c r="D64" i="3"/>
  <c r="C65" i="3"/>
  <c r="A65" i="3"/>
  <c r="D65" i="3"/>
  <c r="C66" i="3"/>
  <c r="A66" i="3"/>
  <c r="D66" i="3"/>
  <c r="C67" i="3"/>
  <c r="A67" i="3"/>
  <c r="D67" i="3"/>
  <c r="C68" i="3"/>
  <c r="A68" i="3"/>
  <c r="D68" i="3"/>
  <c r="C69" i="3"/>
  <c r="A69" i="3"/>
  <c r="D69" i="3"/>
  <c r="C70" i="3"/>
  <c r="A70" i="3"/>
  <c r="D70" i="3"/>
  <c r="C71" i="3"/>
  <c r="A71" i="3"/>
  <c r="D71" i="3"/>
  <c r="C72" i="3"/>
  <c r="A72" i="3"/>
  <c r="D72" i="3"/>
  <c r="C73" i="3"/>
  <c r="A73" i="3"/>
  <c r="D73" i="3"/>
  <c r="C74" i="3"/>
  <c r="A74" i="3"/>
  <c r="D74" i="3"/>
  <c r="C75" i="3"/>
  <c r="A75" i="3"/>
  <c r="D75" i="3"/>
  <c r="C76" i="3"/>
  <c r="A76" i="3"/>
  <c r="D76" i="3"/>
  <c r="C77" i="3"/>
  <c r="A77" i="3"/>
  <c r="D77" i="3"/>
  <c r="C78" i="3"/>
  <c r="A78" i="3"/>
  <c r="D78" i="3"/>
  <c r="C79" i="3"/>
  <c r="A79" i="3"/>
  <c r="D79" i="3"/>
  <c r="C80" i="3"/>
  <c r="A80" i="3"/>
  <c r="D80" i="3"/>
  <c r="C81" i="3"/>
  <c r="A81" i="3"/>
  <c r="D81" i="3"/>
  <c r="C82" i="3"/>
  <c r="A82" i="3"/>
  <c r="D82" i="3"/>
  <c r="C83" i="3"/>
  <c r="A83" i="3"/>
  <c r="D83" i="3"/>
  <c r="C84" i="3"/>
  <c r="A84" i="3"/>
  <c r="D84" i="3"/>
  <c r="C85" i="3"/>
  <c r="A85" i="3"/>
  <c r="D85" i="3"/>
  <c r="C86" i="3"/>
  <c r="A86" i="3"/>
  <c r="D86" i="3"/>
  <c r="C87" i="3"/>
  <c r="A87" i="3"/>
  <c r="D87" i="3"/>
  <c r="C88" i="3"/>
  <c r="A88" i="3"/>
  <c r="D88" i="3"/>
  <c r="C89" i="3"/>
  <c r="A89" i="3"/>
  <c r="D89" i="3"/>
  <c r="C90" i="3"/>
  <c r="A90" i="3"/>
  <c r="D90" i="3"/>
  <c r="C91" i="3"/>
  <c r="A91" i="3"/>
  <c r="D91" i="3"/>
  <c r="C92" i="3"/>
  <c r="A92" i="3"/>
  <c r="D92" i="3"/>
  <c r="C93" i="3"/>
  <c r="A93" i="3"/>
  <c r="D93" i="3"/>
  <c r="C94" i="3"/>
  <c r="A94" i="3"/>
  <c r="D94" i="3"/>
  <c r="C95" i="3"/>
  <c r="A95" i="3"/>
  <c r="D95" i="3"/>
  <c r="C96" i="3"/>
  <c r="A96" i="3"/>
  <c r="D96" i="3"/>
  <c r="C97" i="3"/>
  <c r="A97" i="3"/>
  <c r="D97" i="3"/>
  <c r="C98" i="3"/>
  <c r="A98" i="3"/>
  <c r="D98" i="3"/>
  <c r="C99" i="3"/>
  <c r="A99" i="3"/>
  <c r="D99" i="3"/>
  <c r="C100" i="3"/>
  <c r="A100" i="3"/>
  <c r="D100" i="3"/>
  <c r="C101" i="3"/>
  <c r="A101" i="3"/>
  <c r="D101" i="3"/>
  <c r="C102" i="3"/>
  <c r="A102" i="3"/>
  <c r="D102" i="3"/>
  <c r="C103" i="3"/>
  <c r="A103" i="3"/>
  <c r="D103" i="3"/>
  <c r="C104" i="3"/>
  <c r="A104" i="3"/>
  <c r="D104" i="3"/>
  <c r="C105" i="3"/>
  <c r="A105" i="3"/>
  <c r="D105" i="3"/>
  <c r="C106" i="3"/>
  <c r="A106" i="3"/>
  <c r="D106" i="3"/>
  <c r="C107" i="3"/>
  <c r="A107" i="3"/>
  <c r="D107" i="3"/>
  <c r="C108" i="3"/>
  <c r="A108" i="3"/>
  <c r="D108" i="3"/>
  <c r="C109" i="3"/>
  <c r="A109" i="3"/>
  <c r="D109" i="3"/>
  <c r="C110" i="3"/>
  <c r="A110" i="3"/>
  <c r="D110" i="3"/>
  <c r="C111" i="3"/>
  <c r="A111" i="3"/>
  <c r="D111" i="3"/>
  <c r="C112" i="3"/>
  <c r="A112" i="3"/>
  <c r="D112" i="3"/>
  <c r="C113" i="3"/>
  <c r="A113" i="3"/>
  <c r="D113" i="3"/>
  <c r="C114" i="3"/>
  <c r="A114" i="3"/>
  <c r="D114" i="3"/>
  <c r="C115" i="3"/>
  <c r="A115" i="3"/>
  <c r="D115" i="3"/>
  <c r="C116" i="3"/>
  <c r="A116" i="3"/>
  <c r="D116" i="3"/>
  <c r="C117" i="3"/>
  <c r="A117" i="3"/>
  <c r="D117" i="3"/>
  <c r="C118" i="3"/>
  <c r="A118" i="3"/>
  <c r="D118" i="3"/>
  <c r="C119" i="3"/>
  <c r="A119" i="3"/>
  <c r="D119" i="3"/>
  <c r="C120" i="3"/>
  <c r="A120" i="3"/>
  <c r="D120" i="3"/>
  <c r="C121" i="3"/>
  <c r="A121" i="3"/>
  <c r="D121" i="3"/>
  <c r="C122" i="3"/>
  <c r="A122" i="3"/>
  <c r="D122" i="3"/>
  <c r="C123" i="3"/>
  <c r="A123" i="3"/>
  <c r="D123" i="3"/>
  <c r="C124" i="3"/>
  <c r="A124" i="3"/>
  <c r="D124" i="3"/>
  <c r="C125" i="3"/>
  <c r="A125" i="3"/>
  <c r="D125" i="3"/>
  <c r="C126" i="3"/>
  <c r="A126" i="3"/>
  <c r="D126" i="3"/>
  <c r="C127" i="3"/>
  <c r="A127" i="3"/>
  <c r="D127" i="3"/>
  <c r="C128" i="3"/>
  <c r="A128" i="3"/>
  <c r="D128" i="3"/>
  <c r="C129" i="3"/>
  <c r="A129" i="3"/>
  <c r="D129" i="3"/>
  <c r="B35" i="1"/>
  <c r="B36" i="1"/>
  <c r="B37" i="1"/>
  <c r="B38" i="1"/>
  <c r="B39" i="1"/>
  <c r="B40" i="1"/>
  <c r="B52" i="1"/>
  <c r="B53" i="1"/>
  <c r="B54" i="1"/>
  <c r="B55" i="1"/>
  <c r="B56" i="1"/>
  <c r="B57" i="1"/>
  <c r="B60" i="1"/>
  <c r="B61" i="1"/>
  <c r="B62" i="1"/>
  <c r="B63" i="1"/>
  <c r="B64" i="1"/>
  <c r="B65" i="1"/>
  <c r="B4" i="3"/>
  <c r="B3" i="3"/>
  <c r="B24" i="3"/>
  <c r="B25" i="3"/>
  <c r="B26" i="3"/>
  <c r="B27" i="3"/>
  <c r="B28" i="3"/>
  <c r="B29" i="3"/>
  <c r="B30" i="3"/>
  <c r="B31" i="3"/>
  <c r="B32" i="3"/>
  <c r="B33" i="3"/>
  <c r="B11" i="3"/>
  <c r="B23" i="3"/>
  <c r="B22" i="3"/>
  <c r="B20" i="3"/>
  <c r="B19" i="3"/>
  <c r="B17" i="3"/>
  <c r="B1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18" i="3"/>
  <c r="B63" i="3"/>
  <c r="B64" i="3"/>
  <c r="B65" i="3"/>
  <c r="B66" i="3"/>
  <c r="B67" i="3"/>
  <c r="B68" i="3"/>
  <c r="B69" i="3"/>
  <c r="B70" i="3"/>
  <c r="B71" i="3"/>
  <c r="B14" i="3"/>
  <c r="B72" i="3"/>
  <c r="B73" i="3"/>
  <c r="B12" i="3"/>
  <c r="B74" i="3"/>
  <c r="B75" i="3"/>
  <c r="B76" i="3"/>
  <c r="B77" i="3"/>
  <c r="B78" i="3"/>
  <c r="B79" i="3"/>
  <c r="B80" i="3"/>
  <c r="B81" i="3"/>
  <c r="B82" i="3"/>
  <c r="B83" i="3"/>
  <c r="B84" i="3"/>
  <c r="B85" i="3"/>
  <c r="B86" i="3"/>
  <c r="B87" i="3"/>
  <c r="B88" i="3"/>
  <c r="B89" i="3"/>
  <c r="B90" i="3"/>
  <c r="B15" i="3"/>
  <c r="B91" i="3"/>
  <c r="B92" i="3"/>
  <c r="B93" i="3"/>
  <c r="B94" i="3"/>
  <c r="B95" i="3"/>
  <c r="B96" i="3"/>
  <c r="B97" i="3"/>
  <c r="B98" i="3"/>
  <c r="B99" i="3"/>
  <c r="B100" i="3"/>
  <c r="B101" i="3"/>
  <c r="B21" i="3"/>
  <c r="B102" i="3"/>
  <c r="B103" i="3"/>
  <c r="B104" i="3"/>
  <c r="B105" i="3"/>
  <c r="B106" i="3"/>
  <c r="B107" i="3"/>
  <c r="B108" i="3"/>
  <c r="B109" i="3"/>
  <c r="B16" i="3"/>
  <c r="B110" i="3"/>
  <c r="B111" i="3"/>
  <c r="B112" i="3"/>
  <c r="B113" i="3"/>
  <c r="B6" i="3"/>
  <c r="B114" i="3"/>
  <c r="B115" i="3"/>
  <c r="B7" i="3"/>
  <c r="B116" i="3"/>
  <c r="B117" i="3"/>
  <c r="B118" i="3"/>
  <c r="B119" i="3"/>
  <c r="B10" i="3"/>
  <c r="B9" i="3"/>
  <c r="B120" i="3"/>
  <c r="B121" i="3"/>
  <c r="B8" i="3"/>
  <c r="B122" i="3"/>
  <c r="B123" i="3"/>
  <c r="B124" i="3"/>
  <c r="B125" i="3"/>
  <c r="B126" i="3"/>
  <c r="B127" i="3"/>
  <c r="B128" i="3"/>
  <c r="B129" i="3"/>
  <c r="B5" i="3"/>
  <c r="D22" i="2"/>
  <c r="D23" i="2"/>
  <c r="D24" i="2"/>
  <c r="D25" i="2"/>
  <c r="D26" i="2"/>
  <c r="D21" i="2"/>
  <c r="D13" i="2"/>
  <c r="D14" i="2"/>
  <c r="D15" i="2"/>
  <c r="D16" i="2"/>
  <c r="D17" i="2"/>
  <c r="D12" i="2"/>
  <c r="M26" i="2"/>
  <c r="M25" i="2"/>
  <c r="M24" i="2"/>
  <c r="M23" i="2"/>
  <c r="M22" i="2"/>
  <c r="M21" i="2"/>
  <c r="M17" i="2"/>
  <c r="M16" i="2"/>
  <c r="M15" i="2"/>
  <c r="M14" i="2"/>
  <c r="M13" i="2"/>
  <c r="M12" i="2"/>
  <c r="J26" i="2"/>
  <c r="J25" i="2"/>
  <c r="J24" i="2"/>
  <c r="J23" i="2"/>
  <c r="J22" i="2"/>
  <c r="J21" i="2"/>
  <c r="J17" i="2"/>
  <c r="J16" i="2"/>
  <c r="J15" i="2"/>
  <c r="J14" i="2"/>
  <c r="J13" i="2"/>
  <c r="J12" i="2"/>
  <c r="G26" i="2"/>
  <c r="G25" i="2"/>
  <c r="G24" i="2"/>
  <c r="G23" i="2"/>
  <c r="G22" i="2"/>
  <c r="G21" i="2"/>
  <c r="G17" i="2"/>
  <c r="G16" i="2"/>
  <c r="G15" i="2"/>
  <c r="G14" i="2"/>
  <c r="G13" i="2"/>
  <c r="G12" i="2"/>
  <c r="M4" i="2"/>
  <c r="M5" i="2"/>
  <c r="M6" i="2"/>
  <c r="M7" i="2"/>
  <c r="M8" i="2"/>
  <c r="M3" i="2"/>
  <c r="J4" i="2"/>
  <c r="J5" i="2"/>
  <c r="J6" i="2"/>
  <c r="J7" i="2"/>
  <c r="J8" i="2"/>
  <c r="J3" i="2"/>
  <c r="G4" i="2"/>
  <c r="G5" i="2"/>
  <c r="G6" i="2"/>
  <c r="G7" i="2"/>
  <c r="G8" i="2"/>
  <c r="G3" i="2"/>
  <c r="D3" i="2"/>
  <c r="D4" i="2"/>
  <c r="D5" i="2"/>
  <c r="D6" i="2"/>
  <c r="D7" i="2"/>
  <c r="D8" i="2"/>
  <c r="B130" i="3"/>
  <c r="A131" i="3"/>
  <c r="B131" i="3"/>
  <c r="C131" i="3"/>
  <c r="A132" i="3"/>
  <c r="B132" i="3"/>
  <c r="C132" i="3"/>
  <c r="A133" i="3"/>
  <c r="B133" i="3"/>
  <c r="C133" i="3"/>
  <c r="A134" i="3"/>
  <c r="B134" i="3"/>
  <c r="C134" i="3"/>
  <c r="A135" i="3"/>
  <c r="B135" i="3"/>
  <c r="C135" i="3"/>
  <c r="A136" i="3"/>
  <c r="B136" i="3"/>
  <c r="C136" i="3"/>
  <c r="A137" i="3"/>
  <c r="B137" i="3"/>
  <c r="C137" i="3"/>
  <c r="A138" i="3"/>
  <c r="B138" i="3"/>
  <c r="C138" i="3"/>
  <c r="A139" i="3"/>
  <c r="B139" i="3"/>
  <c r="C139" i="3"/>
  <c r="A140" i="3"/>
  <c r="B140" i="3"/>
  <c r="C140" i="3"/>
  <c r="A141" i="3"/>
  <c r="B141" i="3"/>
  <c r="C141" i="3"/>
  <c r="A142" i="3"/>
  <c r="B142" i="3"/>
  <c r="C142" i="3"/>
  <c r="A143" i="3"/>
  <c r="B143" i="3"/>
  <c r="C143" i="3"/>
  <c r="A144" i="3"/>
  <c r="B144" i="3"/>
  <c r="C144" i="3"/>
  <c r="A145" i="3"/>
  <c r="B145" i="3"/>
  <c r="C145" i="3"/>
  <c r="A146" i="3"/>
  <c r="B146" i="3"/>
  <c r="C146" i="3"/>
  <c r="A147" i="3"/>
  <c r="B147" i="3"/>
  <c r="C147" i="3"/>
  <c r="A148" i="3"/>
  <c r="B148" i="3"/>
  <c r="C148" i="3"/>
  <c r="A149" i="3"/>
  <c r="B149" i="3"/>
  <c r="C149" i="3"/>
  <c r="A150" i="3"/>
  <c r="B150" i="3"/>
  <c r="C150" i="3"/>
  <c r="A151" i="3"/>
  <c r="B151" i="3"/>
  <c r="C151" i="3"/>
  <c r="A152" i="3"/>
  <c r="B152" i="3"/>
  <c r="C152" i="3"/>
  <c r="A153" i="3"/>
  <c r="B153" i="3"/>
  <c r="C153" i="3"/>
  <c r="A154" i="3"/>
  <c r="B154" i="3"/>
  <c r="C154" i="3"/>
  <c r="A155" i="3"/>
  <c r="B155" i="3"/>
  <c r="C155" i="3"/>
  <c r="A156" i="3"/>
  <c r="B156" i="3"/>
  <c r="C156" i="3"/>
  <c r="A157" i="3"/>
  <c r="B157" i="3"/>
  <c r="C157" i="3"/>
  <c r="A158" i="3"/>
  <c r="B158" i="3"/>
  <c r="C158" i="3"/>
  <c r="A159" i="3"/>
  <c r="B159" i="3"/>
  <c r="C159" i="3"/>
  <c r="A160" i="3"/>
  <c r="B160" i="3"/>
  <c r="C160" i="3"/>
  <c r="A161" i="3"/>
  <c r="B161" i="3"/>
  <c r="C161" i="3"/>
  <c r="A162" i="3"/>
  <c r="B162" i="3"/>
  <c r="C162" i="3"/>
  <c r="A163" i="3"/>
  <c r="B163" i="3"/>
  <c r="C163" i="3"/>
  <c r="A164" i="3"/>
  <c r="B164" i="3"/>
  <c r="C164" i="3"/>
  <c r="A165" i="3"/>
  <c r="B165" i="3"/>
  <c r="C165" i="3"/>
  <c r="A166" i="3"/>
  <c r="B166" i="3"/>
  <c r="C166" i="3"/>
  <c r="A167" i="3"/>
  <c r="B167" i="3"/>
  <c r="C167" i="3"/>
  <c r="A168" i="3"/>
  <c r="B168" i="3"/>
  <c r="C168" i="3"/>
  <c r="A169" i="3"/>
  <c r="B169" i="3"/>
  <c r="C169" i="3"/>
  <c r="A170" i="3"/>
  <c r="B170" i="3"/>
  <c r="C170" i="3"/>
  <c r="A171" i="3"/>
  <c r="B171" i="3"/>
  <c r="C171" i="3"/>
  <c r="A172" i="3"/>
  <c r="B172" i="3"/>
  <c r="C172" i="3"/>
  <c r="A173" i="3"/>
  <c r="B173" i="3"/>
  <c r="C173" i="3"/>
  <c r="A174" i="3"/>
  <c r="B174" i="3"/>
  <c r="C174" i="3"/>
  <c r="A175" i="3"/>
  <c r="B175" i="3"/>
  <c r="C175" i="3"/>
  <c r="A176" i="3"/>
  <c r="B176" i="3"/>
  <c r="C176" i="3"/>
  <c r="A177" i="3"/>
  <c r="B177" i="3"/>
  <c r="C177" i="3"/>
  <c r="A178" i="3"/>
  <c r="B178" i="3"/>
  <c r="C178" i="3"/>
  <c r="A179" i="3"/>
  <c r="B179" i="3"/>
  <c r="C179" i="3"/>
  <c r="A180" i="3"/>
  <c r="B180" i="3"/>
  <c r="C180" i="3"/>
  <c r="A181" i="3"/>
  <c r="B181" i="3"/>
  <c r="C181" i="3"/>
  <c r="A182" i="3"/>
  <c r="B182" i="3"/>
  <c r="C182" i="3"/>
  <c r="A183" i="3"/>
  <c r="B183" i="3"/>
  <c r="C183" i="3"/>
  <c r="A184" i="3"/>
  <c r="B184" i="3"/>
  <c r="C184" i="3"/>
  <c r="A185" i="3"/>
  <c r="B185" i="3"/>
  <c r="C185" i="3"/>
  <c r="A186" i="3"/>
  <c r="B186" i="3"/>
  <c r="C186" i="3"/>
  <c r="A187" i="3"/>
  <c r="B187" i="3"/>
  <c r="C187" i="3"/>
  <c r="A188" i="3"/>
  <c r="B188" i="3"/>
  <c r="C188" i="3"/>
  <c r="A189" i="3"/>
  <c r="B189" i="3"/>
  <c r="C189" i="3"/>
  <c r="A190" i="3"/>
  <c r="B190" i="3"/>
  <c r="C190" i="3"/>
  <c r="A191" i="3"/>
  <c r="B191" i="3"/>
  <c r="C191" i="3"/>
  <c r="A192" i="3"/>
  <c r="B192" i="3"/>
  <c r="C192" i="3"/>
  <c r="A193" i="3"/>
  <c r="B193" i="3"/>
  <c r="C193" i="3"/>
  <c r="A194" i="3"/>
  <c r="B194" i="3"/>
  <c r="C194" i="3"/>
  <c r="A195" i="3"/>
  <c r="B195" i="3"/>
  <c r="C195" i="3"/>
  <c r="A196" i="3"/>
  <c r="B196" i="3"/>
  <c r="C196" i="3"/>
  <c r="A197" i="3"/>
  <c r="B197" i="3"/>
  <c r="C197" i="3"/>
  <c r="A198" i="3"/>
  <c r="B198" i="3"/>
  <c r="C198" i="3"/>
  <c r="A199" i="3"/>
  <c r="B199" i="3"/>
  <c r="C199" i="3"/>
  <c r="A200" i="3"/>
  <c r="B200" i="3"/>
  <c r="C200" i="3"/>
  <c r="A201" i="3"/>
  <c r="B201" i="3"/>
  <c r="C201" i="3"/>
  <c r="A202" i="3"/>
  <c r="B202" i="3"/>
  <c r="C202" i="3"/>
  <c r="A203" i="3"/>
  <c r="B203" i="3"/>
  <c r="C203" i="3"/>
  <c r="A204" i="3"/>
  <c r="B204" i="3"/>
  <c r="C204" i="3"/>
  <c r="A205" i="3"/>
  <c r="B205" i="3"/>
  <c r="C205" i="3"/>
  <c r="A206" i="3"/>
  <c r="B206" i="3"/>
  <c r="C206" i="3"/>
  <c r="A207" i="3"/>
  <c r="B207" i="3"/>
  <c r="C207" i="3"/>
  <c r="A208" i="3"/>
  <c r="B208" i="3"/>
  <c r="C208" i="3"/>
  <c r="A209" i="3"/>
  <c r="B209" i="3"/>
  <c r="C209" i="3"/>
  <c r="A210" i="3"/>
  <c r="B210" i="3"/>
  <c r="C210" i="3"/>
  <c r="A211" i="3"/>
  <c r="B211" i="3"/>
  <c r="C211" i="3"/>
  <c r="A212" i="3"/>
  <c r="B212" i="3"/>
  <c r="C212" i="3"/>
  <c r="A213" i="3"/>
  <c r="B213" i="3"/>
  <c r="C213" i="3"/>
  <c r="A214" i="3"/>
  <c r="B214" i="3"/>
  <c r="C214" i="3"/>
  <c r="A215" i="3"/>
  <c r="B215" i="3"/>
  <c r="C215" i="3"/>
  <c r="A216" i="3"/>
  <c r="B216" i="3"/>
  <c r="C216" i="3"/>
  <c r="A217" i="3"/>
  <c r="B217" i="3"/>
  <c r="C217" i="3"/>
  <c r="A218" i="3"/>
  <c r="B218" i="3"/>
  <c r="C218" i="3"/>
  <c r="A219" i="3"/>
  <c r="B219" i="3"/>
  <c r="C219" i="3"/>
  <c r="A220" i="3"/>
  <c r="B220" i="3"/>
  <c r="C220" i="3"/>
  <c r="A221" i="3"/>
  <c r="B221" i="3"/>
  <c r="C221" i="3"/>
  <c r="A222" i="3"/>
  <c r="B222" i="3"/>
  <c r="C222" i="3"/>
  <c r="A223" i="3"/>
  <c r="B223" i="3"/>
  <c r="C223" i="3"/>
  <c r="A224" i="3"/>
  <c r="B224" i="3"/>
  <c r="C224" i="3"/>
  <c r="A225" i="3"/>
  <c r="B225" i="3"/>
  <c r="C225" i="3"/>
  <c r="A226" i="3"/>
  <c r="B226" i="3"/>
  <c r="C226" i="3"/>
  <c r="A227" i="3"/>
  <c r="B227" i="3"/>
  <c r="C227" i="3"/>
  <c r="A228" i="3"/>
  <c r="B228" i="3"/>
  <c r="C228" i="3"/>
  <c r="A229" i="3"/>
  <c r="B229" i="3"/>
  <c r="C229" i="3"/>
  <c r="A230" i="3"/>
  <c r="B230" i="3"/>
  <c r="C230" i="3"/>
  <c r="A231" i="3"/>
  <c r="B231" i="3"/>
  <c r="C231" i="3"/>
  <c r="A232" i="3"/>
  <c r="B232" i="3"/>
  <c r="C232" i="3"/>
  <c r="A233" i="3"/>
  <c r="B233" i="3"/>
  <c r="C233" i="3"/>
  <c r="A234" i="3"/>
  <c r="B234" i="3"/>
  <c r="C234" i="3"/>
  <c r="A235" i="3"/>
  <c r="B235" i="3"/>
  <c r="C235" i="3"/>
  <c r="A236" i="3"/>
  <c r="B236" i="3"/>
  <c r="C236" i="3"/>
  <c r="A237" i="3"/>
  <c r="B237" i="3"/>
  <c r="C237" i="3"/>
  <c r="A238" i="3"/>
  <c r="B238" i="3"/>
  <c r="C238" i="3"/>
  <c r="A239" i="3"/>
  <c r="B239" i="3"/>
  <c r="C239" i="3"/>
  <c r="A240" i="3"/>
  <c r="B240" i="3"/>
  <c r="C240" i="3"/>
  <c r="G161" i="1"/>
  <c r="E7" i="1"/>
  <c r="E5" i="1"/>
  <c r="E12" i="1"/>
  <c r="E14" i="1"/>
  <c r="E11" i="1"/>
  <c r="E13" i="1"/>
  <c r="E15" i="1"/>
  <c r="E10" i="1"/>
  <c r="F10" i="1"/>
  <c r="E6" i="1"/>
  <c r="E8" i="1"/>
  <c r="E4" i="1"/>
  <c r="F4" i="1"/>
  <c r="H161" i="1"/>
  <c r="I161" i="1"/>
  <c r="J161" i="1"/>
  <c r="E2" i="1"/>
  <c r="E21" i="1"/>
  <c r="E17" i="1"/>
  <c r="O63" i="1"/>
  <c r="O56" i="1"/>
  <c r="O31" i="1"/>
  <c r="O29" i="1"/>
  <c r="F17" i="1"/>
  <c r="F14" i="1"/>
  <c r="E19" i="1"/>
  <c r="F19" i="1"/>
  <c r="F13" i="1"/>
  <c r="F11" i="1"/>
  <c r="F12" i="1"/>
  <c r="K161" i="1"/>
  <c r="E23" i="1"/>
  <c r="F2" i="1"/>
  <c r="F23" i="1"/>
</calcChain>
</file>

<file path=xl/sharedStrings.xml><?xml version="1.0" encoding="utf-8"?>
<sst xmlns="http://schemas.openxmlformats.org/spreadsheetml/2006/main" count="596" uniqueCount="213">
  <si>
    <t>Total</t>
  </si>
  <si>
    <t>Use the blue cells with drop-down lists to configure your own curriculum</t>
  </si>
  <si>
    <t>ECTS</t>
  </si>
  <si>
    <t>Quarter</t>
  </si>
  <si>
    <t>CIE4801-18</t>
  </si>
  <si>
    <t xml:space="preserve">Transport Modelling </t>
  </si>
  <si>
    <t>Yes</t>
  </si>
  <si>
    <t xml:space="preserve">Urban Regions, Transport and Economics </t>
  </si>
  <si>
    <t xml:space="preserve">Assessment of Transport Infrastructure and Systems </t>
  </si>
  <si>
    <t>No</t>
  </si>
  <si>
    <t xml:space="preserve">Airport Operations </t>
  </si>
  <si>
    <t xml:space="preserve">CIE5802-18 </t>
  </si>
  <si>
    <t xml:space="preserve">Advanced Transport Modelling </t>
  </si>
  <si>
    <t xml:space="preserve">Railway Operations and Control </t>
  </si>
  <si>
    <t xml:space="preserve">SEN1721 </t>
  </si>
  <si>
    <t xml:space="preserve">CIE5805-18 </t>
  </si>
  <si>
    <t xml:space="preserve">Traffic Flow Modelling and Control Part 2 </t>
  </si>
  <si>
    <t xml:space="preserve">ME44305 </t>
  </si>
  <si>
    <t xml:space="preserve">System Analysis and Simulation </t>
  </si>
  <si>
    <t xml:space="preserve">Freight Transport Systems: Analysis and Modelling </t>
  </si>
  <si>
    <t xml:space="preserve">CIE5803-18 </t>
  </si>
  <si>
    <t xml:space="preserve">Railway Traffic Management </t>
  </si>
  <si>
    <t>Intelligent Vehicles for Safe and Efficient Traffic: Design and Assessment</t>
  </si>
  <si>
    <t>Traffic Safety</t>
  </si>
  <si>
    <t xml:space="preserve">CIE5815 </t>
  </si>
  <si>
    <t xml:space="preserve">Resilient Transport Systems: Analysis and Interventions </t>
  </si>
  <si>
    <t>CIE5816</t>
  </si>
  <si>
    <t>CIE5817</t>
  </si>
  <si>
    <t>CIE5821</t>
  </si>
  <si>
    <t>CIE5822</t>
  </si>
  <si>
    <t xml:space="preserve">Active Modes: Traffic and Transport </t>
  </si>
  <si>
    <t>CIE5825</t>
  </si>
  <si>
    <t xml:space="preserve">Advanced Public Transport Operations and Modelling </t>
  </si>
  <si>
    <t>CIE5826</t>
  </si>
  <si>
    <t>CIE5830</t>
  </si>
  <si>
    <t xml:space="preserve">Travel Behaviour Research </t>
  </si>
  <si>
    <t xml:space="preserve">TPM004A </t>
  </si>
  <si>
    <t xml:space="preserve">Transport Safety </t>
  </si>
  <si>
    <t xml:space="preserve">ME44105 </t>
  </si>
  <si>
    <t xml:space="preserve">CIE4330 </t>
  </si>
  <si>
    <t xml:space="preserve">Ports and Waterways 1 </t>
  </si>
  <si>
    <t xml:space="preserve">Intelligent Vehicles </t>
  </si>
  <si>
    <t>SEN1221</t>
  </si>
  <si>
    <t>CIE4874</t>
  </si>
  <si>
    <t>Year 1</t>
  </si>
  <si>
    <t>Q1</t>
  </si>
  <si>
    <t>Name</t>
  </si>
  <si>
    <t>Q2</t>
  </si>
  <si>
    <t>Q3</t>
  </si>
  <si>
    <t>Q4</t>
  </si>
  <si>
    <t>Year 2</t>
  </si>
  <si>
    <t>Year 1 Quarter 1</t>
  </si>
  <si>
    <t>Year 1 Quarter 2</t>
  </si>
  <si>
    <t>Year 1 Quarter 3</t>
  </si>
  <si>
    <t>Year 1 Quarter 4</t>
  </si>
  <si>
    <t>Year 2 Quarter 1</t>
  </si>
  <si>
    <t>Year 2 Quarter 2</t>
  </si>
  <si>
    <t>Year 2 Quarter 3</t>
  </si>
  <si>
    <t>Year 2 Quarter 4</t>
  </si>
  <si>
    <t>Short explanation</t>
  </si>
  <si>
    <t>Some Remarks</t>
  </si>
  <si>
    <t>Year 3</t>
  </si>
  <si>
    <t xml:space="preserve">Quantitative Methods for Logistics </t>
  </si>
  <si>
    <t xml:space="preserve">Statistical Analysis of Choice Behaviour </t>
  </si>
  <si>
    <t xml:space="preserve">TIL Research and Design Methods </t>
  </si>
  <si>
    <t xml:space="preserve">Fundamentals (23 EC) </t>
  </si>
  <si>
    <t xml:space="preserve">Infrastructure and Environment Method Module </t>
  </si>
  <si>
    <t xml:space="preserve">People, Movement and Public Space </t>
  </si>
  <si>
    <t xml:space="preserve">CIE5816 </t>
  </si>
  <si>
    <t xml:space="preserve">CIE5817 </t>
  </si>
  <si>
    <t xml:space="preserve">Advanced Evaluation Methods for Transport Policy Decision-making </t>
  </si>
  <si>
    <t xml:space="preserve">CIE4825 </t>
  </si>
  <si>
    <t xml:space="preserve">Traffic Flow Modelling and Control Part 1 </t>
  </si>
  <si>
    <t xml:space="preserve">Intelligent Vehicles for Safe and Efficient Traffic: Design and Assessment </t>
  </si>
  <si>
    <t xml:space="preserve">CIE5821 </t>
  </si>
  <si>
    <t xml:space="preserve">SEN9110 </t>
  </si>
  <si>
    <t xml:space="preserve">Simulation Masterclass </t>
  </si>
  <si>
    <t xml:space="preserve">CIE5830 </t>
  </si>
  <si>
    <t xml:space="preserve">ME44200 </t>
  </si>
  <si>
    <t xml:space="preserve">ME44300 </t>
  </si>
  <si>
    <t xml:space="preserve">Advanced Operations and Production Management </t>
  </si>
  <si>
    <t xml:space="preserve">Decision making in multimodal transport systems </t>
  </si>
  <si>
    <t xml:space="preserve">SEN9720 </t>
  </si>
  <si>
    <t xml:space="preserve">Logistics and Supply Chain Innovations </t>
  </si>
  <si>
    <t>Specialisation P - Policy: Infrastructure, Planning and Environment</t>
  </si>
  <si>
    <t>Specialisation D - Design: Transport Systems and Networks</t>
  </si>
  <si>
    <t>Specialisation O - Operations: Traffic, Technology and Control</t>
  </si>
  <si>
    <t>Specialisation E - Engineering: Transport, Logistics and Supply Chains</t>
  </si>
  <si>
    <t xml:space="preserve">CIE4811-18 </t>
  </si>
  <si>
    <t xml:space="preserve">Planning and Operations of Public Transport Systems </t>
  </si>
  <si>
    <t xml:space="preserve">CIE5826 </t>
  </si>
  <si>
    <t>Travel Behaviour Research</t>
  </si>
  <si>
    <t>ME44206</t>
  </si>
  <si>
    <t>SEN171A</t>
  </si>
  <si>
    <t>ME44101</t>
  </si>
  <si>
    <t xml:space="preserve">Multi-Machine Coordination For Logistics </t>
  </si>
  <si>
    <t>ME44311</t>
  </si>
  <si>
    <t xml:space="preserve">Specialisations (27 EC) (1 specialisation) </t>
  </si>
  <si>
    <t xml:space="preserve">CIE4831-18 </t>
  </si>
  <si>
    <t xml:space="preserve">Empirical Analysis for Transport &amp; Planning </t>
  </si>
  <si>
    <t xml:space="preserve">CIE4845 </t>
  </si>
  <si>
    <t xml:space="preserve">Emerging Topics for Transport &amp; Planning </t>
  </si>
  <si>
    <t xml:space="preserve">Electives T&amp;P - Transport and Planning (at least 1 course) </t>
  </si>
  <si>
    <t xml:space="preserve">Electives T&amp;L - Transport &amp; Logistics (at least 1 course) </t>
  </si>
  <si>
    <t xml:space="preserve">SEN1741 </t>
  </si>
  <si>
    <t xml:space="preserve">Innovations in Transport and Logistics </t>
  </si>
  <si>
    <t xml:space="preserve">SEN9725 </t>
  </si>
  <si>
    <t xml:space="preserve">Supply Chain Gaming </t>
  </si>
  <si>
    <t xml:space="preserve">ME44110 </t>
  </si>
  <si>
    <t xml:space="preserve">ME44115 </t>
  </si>
  <si>
    <t xml:space="preserve">Discrete Element Method (DEM) simulation </t>
  </si>
  <si>
    <t xml:space="preserve">ME44125 </t>
  </si>
  <si>
    <t>Integration Project Multi-Machine Systems</t>
  </si>
  <si>
    <t>Reliability and Maintenance of Transport Equipment</t>
  </si>
  <si>
    <t>Multi-Machine Coordination for Logistics</t>
  </si>
  <si>
    <t>External Electives (at least 1 course)</t>
  </si>
  <si>
    <t>Electives C&amp;O - Control and Operations</t>
  </si>
  <si>
    <t xml:space="preserve">AE4321-15 </t>
  </si>
  <si>
    <t>Electives U - Urbanism</t>
  </si>
  <si>
    <t xml:space="preserve">AR3CS010 </t>
  </si>
  <si>
    <t xml:space="preserve">Legal and Governance </t>
  </si>
  <si>
    <t>Electives TIL - other TIL fields</t>
  </si>
  <si>
    <t xml:space="preserve">CIE5306 </t>
  </si>
  <si>
    <t>Ports and Waterways 2</t>
  </si>
  <si>
    <t xml:space="preserve">MT44070 </t>
  </si>
  <si>
    <t xml:space="preserve">Shipping Management </t>
  </si>
  <si>
    <t xml:space="preserve">WM1301TU </t>
  </si>
  <si>
    <t>AE4446</t>
  </si>
  <si>
    <t>Elements of Railway Engineering</t>
  </si>
  <si>
    <t>Free electives (optional)</t>
  </si>
  <si>
    <t>TIL6010</t>
  </si>
  <si>
    <t>TIL6020</t>
  </si>
  <si>
    <t>TIL Scientific Assignment</t>
  </si>
  <si>
    <t>TIL Research Project</t>
  </si>
  <si>
    <t>TIL Design Project</t>
  </si>
  <si>
    <t>Thesis (30 EC)</t>
  </si>
  <si>
    <t>TIL5060</t>
  </si>
  <si>
    <t>TIL Thesis</t>
  </si>
  <si>
    <t xml:space="preserve">Optional: fill in additional courses yourself </t>
  </si>
  <si>
    <t xml:space="preserve">Quarter </t>
  </si>
  <si>
    <t xml:space="preserve">Course code </t>
  </si>
  <si>
    <t xml:space="preserve">Course name </t>
  </si>
  <si>
    <t>Free electives</t>
  </si>
  <si>
    <t>Year 3 Quarter 1</t>
  </si>
  <si>
    <t>Year 3 Quarter 2</t>
  </si>
  <si>
    <t>Year 3 Quarter 3</t>
  </si>
  <si>
    <t>Year 3 Quarter 4</t>
  </si>
  <si>
    <t xml:space="preserve">SEN171A </t>
  </si>
  <si>
    <t xml:space="preserve">Thesis (30 EC) </t>
  </si>
  <si>
    <t xml:space="preserve">TIL Projects (15 EC) </t>
  </si>
  <si>
    <t>TIL Projects (15 EC)</t>
  </si>
  <si>
    <t>Other courses (optional)</t>
  </si>
  <si>
    <t xml:space="preserve">Fill in here the courses that take 2 quarters as follows in the 'quarter' column: 1+2 or 2+3 or 3+4. </t>
  </si>
  <si>
    <t>Seminar Cross Domain City of the Future</t>
  </si>
  <si>
    <t xml:space="preserve">Electives (25 EC) </t>
  </si>
  <si>
    <t>CIE5810-19</t>
  </si>
  <si>
    <t>TIL4020-20</t>
  </si>
  <si>
    <t>TIL5050-20</t>
  </si>
  <si>
    <t>AE4423-20</t>
  </si>
  <si>
    <t xml:space="preserve">Airline Planning &amp; Optimisation </t>
  </si>
  <si>
    <t>ME44200</t>
  </si>
  <si>
    <t>Operations and Maintenance</t>
  </si>
  <si>
    <t>Dynamics and Interaction of Material and Equipment</t>
  </si>
  <si>
    <t>ME44312</t>
  </si>
  <si>
    <t>Machine Learning for Transport and Multi-Machine Systems</t>
  </si>
  <si>
    <t>Workshop Cross Domain City of the Future</t>
  </si>
  <si>
    <t xml:space="preserve">AR8003TU </t>
  </si>
  <si>
    <t xml:space="preserve">CME2300 </t>
  </si>
  <si>
    <t>Financial Engineering</t>
  </si>
  <si>
    <t>RO47016</t>
  </si>
  <si>
    <t>Automotive Human Factors</t>
  </si>
  <si>
    <t>WI4062TU</t>
  </si>
  <si>
    <t>Transport, Routing and Scheduling</t>
  </si>
  <si>
    <t>Ethics of Transportation</t>
  </si>
  <si>
    <t xml:space="preserve">Electives (25EC) </t>
  </si>
  <si>
    <t xml:space="preserve">Electives MME - Multi Machine Engineering (at least 1 course) </t>
  </si>
  <si>
    <t>TIL4030-20</t>
  </si>
  <si>
    <t>TPM004a</t>
  </si>
  <si>
    <t>Transport Safety</t>
  </si>
  <si>
    <t>AR0168</t>
  </si>
  <si>
    <t>AR0228</t>
  </si>
  <si>
    <t>Railway Traffic Management</t>
  </si>
  <si>
    <t>CIE5803-18</t>
  </si>
  <si>
    <t xml:space="preserve">AE4426 </t>
  </si>
  <si>
    <t xml:space="preserve">Advanced Operations Management </t>
  </si>
  <si>
    <t>TPM028a</t>
  </si>
  <si>
    <t>SEN115a</t>
  </si>
  <si>
    <t>Cost-benefit Analysis: Theory and Application</t>
  </si>
  <si>
    <t>TPM023a</t>
  </si>
  <si>
    <t>Multi-Criteria Decision Analyiss</t>
  </si>
  <si>
    <t>TPM032a</t>
  </si>
  <si>
    <t>Drive &amp; Energy Systems</t>
  </si>
  <si>
    <t>ME44210</t>
  </si>
  <si>
    <t>AR3CS021</t>
  </si>
  <si>
    <t>ME41106</t>
  </si>
  <si>
    <t>TIL Capita Selecta</t>
  </si>
  <si>
    <t>TIL6000</t>
  </si>
  <si>
    <t>TIL Programming</t>
  </si>
  <si>
    <t>Note: 'other courses' may not count for the curriculum, please check with Stefano Fazi if you are not sure</t>
  </si>
  <si>
    <t>Airline Planning &amp; Optimisation  (no updated link yet)</t>
  </si>
  <si>
    <t>Airport Operations (no updated link yet)</t>
  </si>
  <si>
    <t>Law and Institutions</t>
  </si>
  <si>
    <t>Structural Design with FEM  (no new link)</t>
  </si>
  <si>
    <t>Air Traffic Management  (no updated link yet)</t>
  </si>
  <si>
    <t>other option</t>
  </si>
  <si>
    <t>Quarter(s)</t>
  </si>
  <si>
    <t>Q1+Q2</t>
  </si>
  <si>
    <t>Q3+Q4</t>
  </si>
  <si>
    <t>Q2+Q3</t>
  </si>
  <si>
    <t>Check</t>
  </si>
  <si>
    <t>After you've filled in all your courses and whenever you make any changes, click the blue button on the courses chosen tab.</t>
  </si>
  <si>
    <r>
      <t>&gt; This excel sheet can be used to determine how the years of your master degree will look like. It presents an overview of the courses that can be followed in each quarter and may thus help to plan your studies. 
&gt; First, you have to fill in the</t>
    </r>
    <r>
      <rPr>
        <b/>
        <sz val="11"/>
        <rFont val="Calibri"/>
        <family val="2"/>
        <scheme val="minor"/>
      </rPr>
      <t xml:space="preserve"> course planner</t>
    </r>
    <r>
      <rPr>
        <sz val="11"/>
        <rFont val="Calibri"/>
        <family val="2"/>
        <scheme val="minor"/>
      </rPr>
      <t xml:space="preserve"> by ticking the 'no' boxes into 'yes' for the courses you'd like to follow. If the overview says 'correct' you fulfilled all requirements. After that, click the blue button "Calculate ECTS" on the tab </t>
    </r>
    <r>
      <rPr>
        <b/>
        <sz val="11"/>
        <rFont val="Calibri"/>
        <family val="2"/>
        <scheme val="minor"/>
      </rPr>
      <t>courses chosen</t>
    </r>
    <r>
      <rPr>
        <sz val="11"/>
        <rFont val="Calibri"/>
        <family val="2"/>
        <scheme val="minor"/>
      </rPr>
      <t xml:space="preserve">. The chosen courses are subsequently exported to the Courses Chosen tab and your ECTS are calculated.
&gt; In the </t>
    </r>
    <r>
      <rPr>
        <b/>
        <sz val="11"/>
        <rFont val="Calibri"/>
        <family val="2"/>
        <scheme val="minor"/>
      </rPr>
      <t>courses chosen</t>
    </r>
    <r>
      <rPr>
        <sz val="11"/>
        <rFont val="Calibri"/>
        <family val="2"/>
        <scheme val="minor"/>
      </rPr>
      <t xml:space="preserve"> tab, you can check whether you miss any courses in the schedule. This is also indicated in the </t>
    </r>
    <r>
      <rPr>
        <b/>
        <sz val="11"/>
        <rFont val="Calibri"/>
        <family val="2"/>
        <scheme val="minor"/>
      </rPr>
      <t>schedule</t>
    </r>
    <r>
      <rPr>
        <sz val="11"/>
        <rFont val="Calibri"/>
        <family val="2"/>
        <scheme val="minor"/>
      </rPr>
      <t xml:space="preserve"> </t>
    </r>
    <r>
      <rPr>
        <b/>
        <sz val="11"/>
        <rFont val="Calibri"/>
        <family val="2"/>
        <scheme val="minor"/>
      </rPr>
      <t>planner</t>
    </r>
    <r>
      <rPr>
        <sz val="11"/>
        <rFont val="Calibri"/>
        <family val="2"/>
        <scheme val="minor"/>
      </rPr>
      <t xml:space="preserve"> tab, if the scheduled credits don't add up to the chosen number of credits.  You can </t>
    </r>
    <r>
      <rPr>
        <i/>
        <sz val="11"/>
        <rFont val="Calibri"/>
        <family val="2"/>
        <scheme val="minor"/>
      </rPr>
      <t>schedule</t>
    </r>
    <r>
      <rPr>
        <sz val="11"/>
        <rFont val="Calibri"/>
        <family val="2"/>
        <scheme val="minor"/>
      </rPr>
      <t xml:space="preserve"> your courses based on course code by making use of the </t>
    </r>
    <r>
      <rPr>
        <i/>
        <sz val="11"/>
        <rFont val="Calibri"/>
        <family val="2"/>
        <scheme val="minor"/>
      </rPr>
      <t xml:space="preserve">drop down menu </t>
    </r>
    <r>
      <rPr>
        <sz val="11"/>
        <rFont val="Calibri"/>
        <family val="2"/>
        <scheme val="minor"/>
      </rPr>
      <t xml:space="preserve">in the year overview. The corresponding course name and number of credits will be filled in for you. In the same overview you see the total number of credits you will follow in each quarter. 
&gt; Ending up around 15 ECTS makes the study load doable. </t>
    </r>
  </si>
  <si>
    <r>
      <t xml:space="preserve">&gt; This form can be used as an indication. In all cases the study regulations should be followed.
&gt; For more information about the courses see: </t>
    </r>
    <r>
      <rPr>
        <b/>
        <sz val="11"/>
        <rFont val="Calibri"/>
        <family val="2"/>
        <scheme val="minor"/>
      </rPr>
      <t xml:space="preserve">studyguide.tudelft.nl
</t>
    </r>
    <r>
      <rPr>
        <sz val="11"/>
        <rFont val="Calibri"/>
        <family val="2"/>
        <scheme val="minor"/>
      </rPr>
      <t>&gt; In the schedule planner, resits are not considered. 
&gt; Courses that extend over two periods will only show up as counted in the second period in this system, so keep that in mind. Also, the real study load per period varies, so please check it in the respective study guide.
&gt; Optional courses should be filled in completely to make the system work
&gt; MSC Thesis can be followed in each quarter, so also Q5, but you have to find your own mentor. In the Schedule planner the ECTS load is not divided into different quarters
Any questions or comments can be sent to: education@dispuutverkeer.nl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</si>
</sst>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EC&quot;"/>
  </numFmts>
  <fonts count="2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sz val="12"/>
      <color theme="0"/>
      <name val="Calibri"/>
      <family val="2"/>
      <scheme val="minor"/>
    </font>
    <font>
      <sz val="12"/>
      <name val="Calibri"/>
      <family val="2"/>
      <scheme val="minor"/>
    </font>
    <font>
      <u/>
      <sz val="11"/>
      <name val="Calibri"/>
      <family val="2"/>
      <scheme val="minor"/>
    </font>
    <font>
      <sz val="11"/>
      <name val="Calibri"/>
      <family val="2"/>
      <scheme val="minor"/>
    </font>
    <font>
      <b/>
      <sz val="11"/>
      <color theme="1"/>
      <name val="Calibri"/>
      <family val="2"/>
      <scheme val="minor"/>
    </font>
    <font>
      <sz val="12"/>
      <color theme="1"/>
      <name val="Calibri"/>
      <family val="2"/>
      <scheme val="minor"/>
    </font>
    <font>
      <sz val="8"/>
      <name val="Calibri"/>
      <family val="2"/>
      <scheme val="minor"/>
    </font>
    <font>
      <sz val="11"/>
      <color theme="0"/>
      <name val="Calibri"/>
      <family val="2"/>
      <scheme val="minor"/>
    </font>
    <font>
      <b/>
      <sz val="11"/>
      <name val="Calibri"/>
      <family val="2"/>
      <scheme val="minor"/>
    </font>
    <font>
      <i/>
      <sz val="11"/>
      <name val="Calibri"/>
      <family val="2"/>
      <scheme val="minor"/>
    </font>
    <font>
      <b/>
      <sz val="12"/>
      <name val="Calibri"/>
      <family val="2"/>
      <scheme val="minor"/>
    </font>
    <font>
      <i/>
      <sz val="10"/>
      <color theme="1"/>
      <name val="Calibri"/>
      <family val="2"/>
      <scheme val="minor"/>
    </font>
    <font>
      <sz val="12"/>
      <color rgb="FFFF0000"/>
      <name val="Calibri"/>
      <family val="2"/>
      <scheme val="minor"/>
    </font>
    <font>
      <sz val="11"/>
      <color rgb="FFFF0000"/>
      <name val="Calibri"/>
      <family val="2"/>
      <scheme val="minor"/>
    </font>
    <font>
      <sz val="11"/>
      <color rgb="FF305496"/>
      <name val="Calibri"/>
      <scheme val="minor"/>
    </font>
    <font>
      <b/>
      <u/>
      <sz val="11"/>
      <color theme="1"/>
      <name val="Calibri"/>
      <family val="2"/>
      <scheme val="minor"/>
    </font>
    <font>
      <u/>
      <sz val="11"/>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bgColor indexed="64"/>
      </patternFill>
    </fill>
    <fill>
      <patternFill patternType="solid">
        <fgColor theme="1"/>
        <bgColor indexed="64"/>
      </patternFill>
    </fill>
    <fill>
      <patternFill patternType="solid">
        <fgColor rgb="FFD9E1F2"/>
        <bgColor rgb="FF000000"/>
      </patternFill>
    </fill>
    <fill>
      <patternFill patternType="solid">
        <fgColor theme="2" tint="-0.249977111117893"/>
        <bgColor indexed="64"/>
      </patternFill>
    </fill>
  </fills>
  <borders count="2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thick">
        <color auto="1"/>
      </left>
      <right style="thick">
        <color auto="1"/>
      </right>
      <top/>
      <bottom style="thick">
        <color auto="1"/>
      </bottom>
      <diagonal/>
    </border>
    <border>
      <left style="medium">
        <color auto="1"/>
      </left>
      <right style="medium">
        <color auto="1"/>
      </right>
      <top/>
      <bottom style="medium">
        <color auto="1"/>
      </bottom>
      <diagonal/>
    </border>
    <border>
      <left/>
      <right/>
      <top/>
      <bottom style="thin">
        <color auto="1"/>
      </bottom>
      <diagonal/>
    </border>
  </borders>
  <cellStyleXfs count="3">
    <xf numFmtId="0" fontId="0" fillId="0" borderId="0"/>
    <xf numFmtId="0" fontId="7" fillId="0" borderId="0" applyNumberFormat="0" applyFill="0" applyBorder="0" applyAlignment="0" applyProtection="0"/>
    <xf numFmtId="0" fontId="4" fillId="3" borderId="0" applyNumberFormat="0"/>
  </cellStyleXfs>
  <cellXfs count="127">
    <xf numFmtId="0" fontId="0" fillId="0" borderId="0" xfId="0"/>
    <xf numFmtId="0" fontId="0" fillId="0" borderId="0" xfId="0" applyFont="1"/>
    <xf numFmtId="0" fontId="0" fillId="0" borderId="0" xfId="0" applyFont="1" applyAlignment="1">
      <alignment horizontal="right"/>
    </xf>
    <xf numFmtId="0" fontId="5" fillId="0" borderId="2" xfId="0" applyFont="1" applyBorder="1"/>
    <xf numFmtId="0" fontId="0" fillId="0" borderId="2" xfId="0" applyFont="1" applyBorder="1"/>
    <xf numFmtId="164" fontId="0" fillId="0" borderId="2" xfId="0" applyNumberFormat="1" applyFont="1" applyBorder="1"/>
    <xf numFmtId="0" fontId="0" fillId="0" borderId="3" xfId="0" applyFont="1" applyBorder="1" applyAlignment="1">
      <alignment horizontal="right"/>
    </xf>
    <xf numFmtId="0" fontId="5" fillId="0" borderId="4" xfId="0" applyFont="1" applyBorder="1"/>
    <xf numFmtId="0" fontId="5" fillId="0" borderId="0" xfId="0" applyFont="1" applyBorder="1"/>
    <xf numFmtId="0" fontId="0" fillId="0" borderId="0" xfId="0" applyFont="1" applyBorder="1"/>
    <xf numFmtId="164" fontId="0" fillId="0" borderId="0" xfId="0" applyNumberFormat="1" applyFont="1" applyBorder="1"/>
    <xf numFmtId="0" fontId="0" fillId="0" borderId="5" xfId="0" applyFont="1" applyBorder="1" applyAlignment="1">
      <alignment horizontal="right"/>
    </xf>
    <xf numFmtId="0" fontId="0" fillId="0" borderId="0" xfId="0" applyFont="1" applyBorder="1" applyAlignment="1">
      <alignment horizontal="left"/>
    </xf>
    <xf numFmtId="0" fontId="5" fillId="0" borderId="6" xfId="0" applyFont="1" applyBorder="1"/>
    <xf numFmtId="0" fontId="5" fillId="0" borderId="7" xfId="0" applyFont="1" applyBorder="1"/>
    <xf numFmtId="0" fontId="0" fillId="0" borderId="7" xfId="0" applyFont="1" applyBorder="1"/>
    <xf numFmtId="164" fontId="0" fillId="0" borderId="7" xfId="0" applyNumberFormat="1" applyFont="1" applyBorder="1"/>
    <xf numFmtId="0" fontId="0" fillId="0" borderId="8" xfId="0" applyFont="1" applyBorder="1" applyAlignment="1">
      <alignment horizontal="right"/>
    </xf>
    <xf numFmtId="0" fontId="0" fillId="0" borderId="0" xfId="0" applyFont="1" applyBorder="1" applyAlignment="1">
      <alignment horizontal="right"/>
    </xf>
    <xf numFmtId="0" fontId="6" fillId="0" borderId="0" xfId="0" applyFont="1"/>
    <xf numFmtId="0" fontId="5" fillId="0" borderId="0" xfId="0" applyFont="1" applyAlignment="1">
      <alignment horizontal="right"/>
    </xf>
    <xf numFmtId="0" fontId="0" fillId="0" borderId="12" xfId="0" applyFont="1" applyBorder="1" applyAlignment="1" applyProtection="1">
      <alignment horizontal="center" vertical="center"/>
      <protection locked="0"/>
    </xf>
    <xf numFmtId="0" fontId="5" fillId="0" borderId="0" xfId="0" applyFont="1"/>
    <xf numFmtId="0" fontId="7" fillId="0" borderId="0" xfId="1"/>
    <xf numFmtId="0" fontId="0" fillId="0" borderId="0" xfId="0" applyFont="1" applyProtection="1">
      <protection locked="0"/>
    </xf>
    <xf numFmtId="0" fontId="0" fillId="0" borderId="0" xfId="0" applyProtection="1">
      <protection hidden="1"/>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4" borderId="4" xfId="0" applyFill="1" applyBorder="1" applyProtection="1">
      <protection hidden="1"/>
    </xf>
    <xf numFmtId="0" fontId="9" fillId="0" borderId="4" xfId="0" applyFont="1" applyFill="1" applyBorder="1" applyProtection="1">
      <protection locked="0" hidden="1"/>
    </xf>
    <xf numFmtId="0" fontId="9" fillId="0" borderId="0" xfId="0" applyFont="1" applyFill="1" applyBorder="1" applyProtection="1">
      <protection hidden="1"/>
    </xf>
    <xf numFmtId="0" fontId="9" fillId="0" borderId="0" xfId="0" applyFont="1" applyFill="1" applyBorder="1" applyProtection="1">
      <protection locked="0" hidden="1"/>
    </xf>
    <xf numFmtId="0" fontId="0" fillId="4" borderId="6" xfId="0" applyFill="1" applyBorder="1" applyProtection="1">
      <protection hidden="1"/>
    </xf>
    <xf numFmtId="0" fontId="0" fillId="0" borderId="0" xfId="0" applyBorder="1" applyProtection="1">
      <protection hidden="1"/>
    </xf>
    <xf numFmtId="0" fontId="0" fillId="0" borderId="17" xfId="0" applyBorder="1" applyProtection="1">
      <protection hidden="1"/>
    </xf>
    <xf numFmtId="0" fontId="8" fillId="0" borderId="0" xfId="0" applyFont="1" applyFill="1" applyProtection="1">
      <protection hidden="1"/>
    </xf>
    <xf numFmtId="0" fontId="0" fillId="0" borderId="0" xfId="0" applyFill="1" applyProtection="1">
      <protection hidden="1"/>
    </xf>
    <xf numFmtId="0" fontId="0" fillId="0" borderId="0" xfId="0" applyBorder="1" applyAlignment="1" applyProtection="1">
      <alignment horizontal="right"/>
      <protection hidden="1"/>
    </xf>
    <xf numFmtId="0" fontId="10" fillId="0" borderId="0" xfId="1" applyFont="1" applyProtection="1">
      <protection hidden="1"/>
    </xf>
    <xf numFmtId="0" fontId="0" fillId="0" borderId="13" xfId="0" applyBorder="1" applyProtection="1">
      <protection hidden="1"/>
    </xf>
    <xf numFmtId="0" fontId="11" fillId="0" borderId="0" xfId="1" applyFont="1" applyProtection="1">
      <protection hidden="1"/>
    </xf>
    <xf numFmtId="0" fontId="11" fillId="0" borderId="0" xfId="0" applyFont="1" applyProtection="1">
      <protection hidden="1"/>
    </xf>
    <xf numFmtId="0" fontId="0" fillId="0" borderId="0" xfId="0" applyFont="1" applyBorder="1" applyAlignment="1" applyProtection="1">
      <alignment horizontal="center" vertical="center"/>
      <protection locked="0"/>
    </xf>
    <xf numFmtId="0" fontId="13" fillId="0" borderId="0" xfId="0" applyFont="1" applyAlignment="1">
      <alignment horizontal="right"/>
    </xf>
    <xf numFmtId="0" fontId="0" fillId="0" borderId="5" xfId="0" applyFont="1" applyFill="1" applyBorder="1" applyAlignment="1">
      <alignment horizontal="right"/>
    </xf>
    <xf numFmtId="0" fontId="12" fillId="0" borderId="0" xfId="0" applyFont="1"/>
    <xf numFmtId="0" fontId="13" fillId="0" borderId="0" xfId="0" applyFont="1"/>
    <xf numFmtId="0" fontId="0" fillId="0" borderId="18" xfId="0" applyFont="1" applyBorder="1" applyAlignment="1" applyProtection="1">
      <alignment horizontal="center" vertical="center"/>
      <protection locked="0"/>
    </xf>
    <xf numFmtId="0" fontId="6" fillId="0" borderId="7" xfId="0" applyFont="1" applyBorder="1"/>
    <xf numFmtId="0" fontId="5" fillId="0" borderId="7" xfId="0" applyFont="1" applyBorder="1" applyAlignment="1">
      <alignment horizontal="right"/>
    </xf>
    <xf numFmtId="0" fontId="0" fillId="0" borderId="7" xfId="0" applyFont="1" applyBorder="1" applyAlignment="1">
      <alignment horizontal="right"/>
    </xf>
    <xf numFmtId="0" fontId="13" fillId="0" borderId="0" xfId="0" applyFont="1" applyProtection="1">
      <protection locked="0"/>
    </xf>
    <xf numFmtId="0" fontId="13" fillId="0" borderId="0" xfId="0" applyFont="1" applyAlignment="1" applyProtection="1">
      <alignment horizontal="right"/>
      <protection locked="0"/>
    </xf>
    <xf numFmtId="0" fontId="13" fillId="0" borderId="0" xfId="0" applyFont="1" applyProtection="1"/>
    <xf numFmtId="0" fontId="0" fillId="0" borderId="0" xfId="0" applyFont="1" applyProtection="1"/>
    <xf numFmtId="0" fontId="13" fillId="0" borderId="0" xfId="0" applyFont="1" applyAlignment="1" applyProtection="1">
      <alignment horizontal="right"/>
    </xf>
    <xf numFmtId="0" fontId="0" fillId="0" borderId="0" xfId="0" applyFont="1" applyBorder="1" applyAlignment="1" applyProtection="1">
      <alignment horizontal="center" vertical="center"/>
    </xf>
    <xf numFmtId="0" fontId="15" fillId="0" borderId="7" xfId="0" applyFont="1" applyBorder="1"/>
    <xf numFmtId="0" fontId="15" fillId="0" borderId="0" xfId="0" applyFont="1" applyProtection="1">
      <protection hidden="1"/>
    </xf>
    <xf numFmtId="0" fontId="15" fillId="0" borderId="0" xfId="0" applyFont="1"/>
    <xf numFmtId="0" fontId="11" fillId="0" borderId="0" xfId="0" applyFont="1"/>
    <xf numFmtId="0" fontId="11" fillId="0" borderId="0" xfId="0" applyFont="1" applyAlignment="1">
      <alignment vertical="top" wrapText="1"/>
    </xf>
    <xf numFmtId="0" fontId="10" fillId="0" borderId="0" xfId="1" applyFont="1" applyProtection="1">
      <protection locked="0"/>
    </xf>
    <xf numFmtId="0" fontId="11" fillId="0" borderId="0" xfId="0" applyFont="1" applyProtection="1">
      <protection locked="0"/>
    </xf>
    <xf numFmtId="0" fontId="11" fillId="0" borderId="0" xfId="0" applyFont="1" applyProtection="1"/>
    <xf numFmtId="0" fontId="9" fillId="0" borderId="0" xfId="0" applyFont="1"/>
    <xf numFmtId="0" fontId="9" fillId="0" borderId="0" xfId="0" applyFont="1" applyAlignment="1">
      <alignment horizontal="right"/>
    </xf>
    <xf numFmtId="0" fontId="11" fillId="0" borderId="0" xfId="0" applyFont="1" applyAlignment="1">
      <alignment horizontal="right"/>
    </xf>
    <xf numFmtId="0" fontId="18" fillId="0" borderId="0" xfId="0" applyFont="1"/>
    <xf numFmtId="0" fontId="18" fillId="0" borderId="0" xfId="0" applyFont="1" applyAlignment="1">
      <alignment horizontal="right"/>
    </xf>
    <xf numFmtId="0" fontId="10" fillId="0" borderId="0" xfId="1" applyFont="1"/>
    <xf numFmtId="0" fontId="11" fillId="0" borderId="0" xfId="0" applyFont="1" applyAlignment="1" applyProtection="1">
      <alignment horizontal="right"/>
      <protection locked="0"/>
    </xf>
    <xf numFmtId="0" fontId="11" fillId="0" borderId="0" xfId="0" applyFont="1" applyAlignment="1">
      <alignment vertical="top" wrapText="1"/>
    </xf>
    <xf numFmtId="0" fontId="19" fillId="0" borderId="4" xfId="0" applyFont="1" applyBorder="1"/>
    <xf numFmtId="0" fontId="0" fillId="0" borderId="0" xfId="0" applyAlignment="1">
      <alignment horizontal="right"/>
    </xf>
    <xf numFmtId="0" fontId="21" fillId="0" borderId="0" xfId="0" applyFont="1"/>
    <xf numFmtId="0" fontId="21" fillId="0" borderId="0" xfId="0" applyFont="1" applyAlignment="1">
      <alignment horizontal="right"/>
    </xf>
    <xf numFmtId="0" fontId="3" fillId="0" borderId="0" xfId="0" applyFont="1" applyAlignment="1">
      <alignment horizontal="right"/>
    </xf>
    <xf numFmtId="0" fontId="7" fillId="0" borderId="1" xfId="1" applyBorder="1"/>
    <xf numFmtId="0" fontId="20" fillId="0" borderId="0" xfId="0" applyFont="1" applyAlignment="1">
      <alignment horizontal="right"/>
    </xf>
    <xf numFmtId="0" fontId="7" fillId="0" borderId="4" xfId="1" applyBorder="1"/>
    <xf numFmtId="0" fontId="0" fillId="0" borderId="0" xfId="0" applyBorder="1"/>
    <xf numFmtId="0" fontId="0" fillId="0" borderId="2" xfId="0" applyFont="1" applyBorder="1" applyAlignment="1" applyProtection="1">
      <alignment horizontal="center" vertical="center"/>
      <protection locked="0"/>
    </xf>
    <xf numFmtId="0" fontId="0" fillId="0" borderId="0" xfId="0" applyFont="1" applyProtection="1">
      <protection hidden="1"/>
    </xf>
    <xf numFmtId="0" fontId="15" fillId="0" borderId="0" xfId="0" applyFont="1" applyAlignment="1" applyProtection="1">
      <alignment vertical="center"/>
      <protection hidden="1"/>
    </xf>
    <xf numFmtId="0" fontId="2" fillId="0" borderId="0" xfId="0" applyFont="1" applyFill="1"/>
    <xf numFmtId="0" fontId="0" fillId="0" borderId="0" xfId="0" applyFont="1" applyFill="1"/>
    <xf numFmtId="0" fontId="22" fillId="5" borderId="12" xfId="0" applyFont="1" applyFill="1" applyBorder="1" applyAlignment="1" applyProtection="1">
      <alignment horizontal="center" vertical="center"/>
      <protection locked="0"/>
    </xf>
    <xf numFmtId="0" fontId="0" fillId="0" borderId="0" xfId="0" applyFont="1" applyFill="1" applyProtection="1">
      <protection hidden="1"/>
    </xf>
    <xf numFmtId="0" fontId="1" fillId="0" borderId="0" xfId="0" applyFont="1" applyAlignment="1">
      <alignment horizontal="right"/>
    </xf>
    <xf numFmtId="0" fontId="12" fillId="0" borderId="0" xfId="0" applyFont="1" applyFill="1" applyProtection="1">
      <protection hidden="1"/>
    </xf>
    <xf numFmtId="0" fontId="23" fillId="0" borderId="0" xfId="0" applyFont="1" applyFill="1"/>
    <xf numFmtId="0" fontId="0" fillId="0" borderId="0" xfId="0" applyFont="1" applyFill="1" applyAlignment="1">
      <alignment vertical="top" wrapText="1"/>
    </xf>
    <xf numFmtId="0" fontId="0" fillId="6" borderId="0" xfId="0" applyFill="1"/>
    <xf numFmtId="0" fontId="0" fillId="0" borderId="0" xfId="0" applyFill="1"/>
    <xf numFmtId="0" fontId="0" fillId="0" borderId="0" xfId="0" applyAlignment="1">
      <alignment horizontal="center"/>
    </xf>
    <xf numFmtId="0" fontId="0" fillId="0" borderId="19" xfId="0" applyBorder="1" applyAlignment="1">
      <alignment horizontal="center"/>
    </xf>
    <xf numFmtId="0" fontId="0" fillId="0" borderId="0" xfId="1" applyFont="1" applyProtection="1">
      <protection hidden="1"/>
    </xf>
    <xf numFmtId="0" fontId="24" fillId="0" borderId="0" xfId="1" applyFont="1" applyProtection="1">
      <protection hidden="1"/>
    </xf>
    <xf numFmtId="0" fontId="5" fillId="0" borderId="0" xfId="0" applyFont="1" applyProtection="1">
      <protection hidden="1"/>
    </xf>
    <xf numFmtId="0" fontId="11" fillId="0" borderId="0" xfId="1" applyFont="1" applyBorder="1" applyProtection="1">
      <protection hidden="1"/>
    </xf>
    <xf numFmtId="0" fontId="12" fillId="0" borderId="0" xfId="0" applyFont="1" applyProtection="1">
      <protection hidden="1"/>
    </xf>
    <xf numFmtId="0" fontId="25" fillId="0" borderId="0" xfId="0" applyFont="1" applyProtection="1">
      <protection hidden="1"/>
    </xf>
    <xf numFmtId="0" fontId="11" fillId="0" borderId="0" xfId="0" applyFont="1" applyAlignment="1">
      <alignment vertical="top" wrapText="1"/>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11" fillId="0" borderId="0" xfId="0" applyFont="1" applyAlignment="1">
      <alignment horizontal="left" vertical="top" wrapText="1"/>
    </xf>
    <xf numFmtId="0" fontId="7" fillId="0" borderId="0" xfId="1" applyFill="1"/>
    <xf numFmtId="0" fontId="7" fillId="0" borderId="1" xfId="1" applyFill="1" applyBorder="1"/>
    <xf numFmtId="0" fontId="21" fillId="0" borderId="0" xfId="0" applyFont="1" applyFill="1"/>
    <xf numFmtId="0" fontId="5" fillId="0" borderId="0" xfId="0" applyFont="1" applyFill="1"/>
    <xf numFmtId="0" fontId="12" fillId="0" borderId="7" xfId="0" applyFont="1" applyFill="1" applyBorder="1"/>
    <xf numFmtId="0" fontId="0" fillId="0" borderId="7" xfId="0" applyFill="1" applyBorder="1"/>
    <xf numFmtId="0" fontId="7" fillId="0" borderId="0" xfId="1" applyFill="1" applyBorder="1"/>
    <xf numFmtId="0" fontId="13" fillId="0" borderId="0" xfId="0" applyFont="1" applyFill="1"/>
    <xf numFmtId="0" fontId="0" fillId="0" borderId="0" xfId="0" applyFont="1" applyFill="1" applyBorder="1"/>
    <xf numFmtId="0" fontId="0" fillId="0" borderId="2" xfId="0" applyFill="1" applyBorder="1"/>
    <xf numFmtId="0" fontId="5" fillId="0" borderId="7" xfId="0" applyFont="1" applyFill="1" applyBorder="1"/>
    <xf numFmtId="0" fontId="12" fillId="0" borderId="0" xfId="0" applyFont="1" applyFill="1"/>
    <xf numFmtId="0" fontId="13" fillId="0" borderId="0" xfId="0" applyFont="1" applyFill="1" applyProtection="1">
      <protection locked="0"/>
    </xf>
    <xf numFmtId="0" fontId="0" fillId="0" borderId="2" xfId="0" applyFont="1" applyFill="1" applyBorder="1" applyProtection="1">
      <protection locked="0"/>
    </xf>
    <xf numFmtId="0" fontId="0" fillId="0" borderId="0" xfId="0" applyFont="1" applyFill="1" applyProtection="1">
      <protection locked="0"/>
    </xf>
    <xf numFmtId="0" fontId="12" fillId="0" borderId="9" xfId="0" applyFont="1" applyFill="1" applyBorder="1" applyAlignment="1">
      <alignment horizontal="center"/>
    </xf>
    <xf numFmtId="0" fontId="12" fillId="0" borderId="10" xfId="0" applyFont="1" applyFill="1" applyBorder="1" applyAlignment="1">
      <alignment horizontal="center"/>
    </xf>
    <xf numFmtId="0" fontId="12" fillId="0" borderId="11" xfId="0" applyFont="1" applyFill="1" applyBorder="1" applyAlignment="1">
      <alignment horizontal="center"/>
    </xf>
  </cellXfs>
  <cellStyles count="3">
    <cellStyle name="Hyperlink" xfId="1" builtinId="8"/>
    <cellStyle name="Normal" xfId="0" builtinId="0"/>
    <cellStyle name="Style 1" xfId="2"/>
  </cellStyles>
  <dxfs count="92">
    <dxf>
      <font>
        <color theme="4" tint="-0.24994659260841701"/>
      </font>
      <fill>
        <patternFill>
          <bgColor theme="4" tint="0.79998168889431442"/>
        </patternFill>
      </fill>
    </dxf>
    <dxf>
      <font>
        <color rgb="FF9C5700"/>
      </font>
      <fill>
        <patternFill>
          <bgColor rgb="FFFFEB9C"/>
        </patternFill>
      </fill>
    </dxf>
    <dxf>
      <fill>
        <patternFill>
          <bgColor theme="6"/>
        </patternFill>
      </fill>
    </dxf>
    <dxf>
      <fill>
        <patternFill>
          <bgColor theme="6"/>
        </patternFill>
      </fill>
    </dxf>
    <dxf>
      <fill>
        <patternFill>
          <bgColor theme="6"/>
        </patternFill>
      </fill>
    </dxf>
    <dxf>
      <font>
        <color theme="2" tint="-0.499984740745262"/>
      </font>
      <fill>
        <patternFill>
          <bgColor theme="2" tint="-0.499984740745262"/>
        </patternFill>
      </fill>
    </dxf>
    <dxf>
      <fill>
        <patternFill>
          <bgColor rgb="FFFF7C80"/>
        </patternFill>
      </fill>
    </dxf>
    <dxf>
      <fill>
        <patternFill>
          <bgColor theme="6"/>
        </patternFill>
      </fill>
    </dxf>
    <dxf>
      <fill>
        <patternFill>
          <bgColor theme="6"/>
        </patternFill>
      </fill>
    </dxf>
    <dxf>
      <fill>
        <patternFill>
          <bgColor theme="6"/>
        </patternFill>
      </fill>
    </dxf>
    <dxf>
      <font>
        <color theme="2" tint="-0.499984740745262"/>
      </font>
      <fill>
        <patternFill>
          <bgColor theme="2" tint="-0.499984740745262"/>
        </patternFill>
      </fill>
    </dxf>
    <dxf>
      <font>
        <color theme="0"/>
      </font>
    </dxf>
    <dxf>
      <font>
        <color rgb="FFFF0000"/>
      </font>
    </dxf>
    <dxf>
      <font>
        <color rgb="FFFF0000"/>
      </font>
    </dxf>
    <dxf>
      <font>
        <color rgb="FF00B050"/>
      </font>
    </dxf>
    <dxf>
      <font>
        <color rgb="FFFF9933"/>
      </font>
    </dxf>
    <dxf>
      <font>
        <color rgb="FFFF6600"/>
      </font>
    </dxf>
    <dxf>
      <fill>
        <patternFill>
          <bgColor theme="6"/>
        </patternFill>
      </fill>
    </dxf>
    <dxf>
      <fill>
        <patternFill>
          <bgColor theme="6"/>
        </patternFill>
      </fill>
    </dxf>
    <dxf>
      <fill>
        <patternFill>
          <bgColor theme="6"/>
        </patternFill>
      </fill>
    </dxf>
    <dxf>
      <font>
        <color theme="2" tint="-0.499984740745262"/>
      </font>
      <fill>
        <patternFill>
          <bgColor theme="2" tint="-0.499984740745262"/>
        </patternFill>
      </fill>
    </dxf>
    <dxf>
      <fill>
        <patternFill>
          <bgColor theme="6"/>
        </patternFill>
      </fill>
    </dxf>
    <dxf>
      <fill>
        <patternFill>
          <bgColor theme="6"/>
        </patternFill>
      </fill>
    </dxf>
    <dxf>
      <fill>
        <patternFill>
          <bgColor theme="6"/>
        </patternFill>
      </fill>
    </dxf>
    <dxf>
      <font>
        <color theme="2" tint="-0.499984740745262"/>
      </font>
      <fill>
        <patternFill>
          <bgColor theme="2" tint="-0.499984740745262"/>
        </patternFill>
      </fill>
    </dxf>
    <dxf>
      <fill>
        <patternFill>
          <bgColor theme="2" tint="-0.24994659260841701"/>
        </patternFill>
      </fill>
    </dxf>
    <dxf>
      <fill>
        <patternFill>
          <bgColor theme="6"/>
        </patternFill>
      </fill>
    </dxf>
    <dxf>
      <fill>
        <patternFill>
          <bgColor theme="6"/>
        </patternFill>
      </fill>
    </dxf>
    <dxf>
      <font>
        <color theme="2" tint="-0.499984740745262"/>
      </font>
      <fill>
        <patternFill>
          <bgColor theme="2" tint="-0.499984740745262"/>
        </patternFill>
      </fill>
    </dxf>
    <dxf>
      <fill>
        <patternFill>
          <bgColor rgb="FF7030A0"/>
        </patternFill>
      </fill>
    </dxf>
    <dxf>
      <fill>
        <patternFill>
          <bgColor theme="7"/>
        </patternFill>
      </fill>
    </dxf>
    <dxf>
      <fill>
        <patternFill>
          <bgColor theme="5"/>
        </patternFill>
      </fill>
    </dxf>
    <dxf>
      <fill>
        <patternFill>
          <bgColor theme="8"/>
        </patternFill>
      </fill>
    </dxf>
    <dxf>
      <fill>
        <patternFill>
          <bgColor rgb="FFFF0000"/>
        </patternFill>
      </fill>
    </dxf>
    <dxf>
      <fill>
        <patternFill>
          <bgColor theme="9"/>
        </patternFill>
      </fill>
    </dxf>
    <dxf>
      <fill>
        <patternFill>
          <bgColor theme="6"/>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rgb="FF006100"/>
      </font>
      <fill>
        <patternFill>
          <bgColor rgb="FFC6EFCE"/>
        </patternFill>
      </fill>
    </dxf>
    <dxf>
      <font>
        <color rgb="FF9C0006"/>
      </font>
      <fill>
        <patternFill>
          <bgColor rgb="FFFFC7CE"/>
        </patternFill>
      </fill>
    </dxf>
    <dxf>
      <fill>
        <patternFill>
          <bgColor rgb="FFFF7C80"/>
        </patternFill>
      </fill>
    </dxf>
    <dxf>
      <font>
        <color theme="4" tint="-0.24994659260841701"/>
      </font>
      <fill>
        <patternFill>
          <bgColor theme="4" tint="0.79998168889431442"/>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numFmt numFmtId="0" formatCode="General"/>
    </dxf>
    <dxf>
      <fill>
        <patternFill patternType="solid">
          <fgColor indexed="64"/>
          <bgColor theme="2" tint="-0.249977111117893"/>
        </patternFill>
      </fill>
    </dxf>
  </dxfs>
  <tableStyles count="0" defaultTableStyle="TableStyleMedium2" defaultPivotStyle="PivotStyleLight16"/>
  <colors>
    <mruColors>
      <color rgb="FFFF7C80"/>
      <color rgb="FFFF0000"/>
      <color rgb="FFFF6600"/>
      <color rgb="FFFF9933"/>
      <color rgb="FFFF5050"/>
      <color rgb="FF6B7448"/>
      <color rgb="FF00FF00"/>
      <color rgb="FF21FF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7</xdr:col>
      <xdr:colOff>280582</xdr:colOff>
      <xdr:row>2</xdr:row>
      <xdr:rowOff>1</xdr:rowOff>
    </xdr:from>
    <xdr:to>
      <xdr:col>8</xdr:col>
      <xdr:colOff>457791</xdr:colOff>
      <xdr:row>7</xdr:row>
      <xdr:rowOff>22152</xdr:rowOff>
    </xdr:to>
    <xdr:sp macro="[0]!ECTS_" textlink="">
      <xdr:nvSpPr>
        <xdr:cNvPr id="2" name="Oval 1"/>
        <xdr:cNvSpPr/>
      </xdr:nvSpPr>
      <xdr:spPr>
        <a:xfrm>
          <a:off x="7693838" y="383954"/>
          <a:ext cx="1004186" cy="98203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pPr algn="l"/>
          <a:r>
            <a:rPr lang="en-US" sz="1100"/>
            <a:t>Calculate</a:t>
          </a:r>
        </a:p>
        <a:p>
          <a:pPr algn="l"/>
          <a:r>
            <a:rPr lang="en-US" sz="1100"/>
            <a:t>ECTS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Babette/Documents/Dispuut%20Verkeer/TIL%20Course%20Planner,%20curriculum%202018-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anne/Library/Containers/com.microsoft.Excel/Data/Documents/Users\KoenvanBentem\Library\Containers\com.microsoft.Excel\Data\Documents\Users\TUDelft%20SID\Documents\Dispuut%20Verkeer\Course%20planner\TIL%20Course%20Planner%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 Planner"/>
      <sheetName val="Quarter Planner"/>
      <sheetName val="Blad2"/>
    </sheetNames>
    <sheetDataSet>
      <sheetData sheetId="0" refreshError="1"/>
      <sheetData sheetId="1" refreshError="1"/>
      <sheetData sheetId="2">
        <row r="1">
          <cell r="A1" t="str">
            <v>No</v>
          </cell>
        </row>
        <row r="2">
          <cell r="A2" t="str">
            <v>Yes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 planner"/>
    </sheetNames>
    <sheetDataSet>
      <sheetData sheetId="0" refreshError="1"/>
    </sheetDataSet>
  </externalBook>
</externalLink>
</file>

<file path=xl/tables/table1.xml><?xml version="1.0" encoding="utf-8"?>
<table xmlns="http://schemas.openxmlformats.org/spreadsheetml/2006/main" id="1" name="Table1" displayName="Table1" ref="A2:D130" totalsRowCount="1" headerRowDxfId="91">
  <autoFilter ref="A2:D129">
    <filterColumn colId="2">
      <filters blank="1">
        <filter val="1"/>
        <filter val="1,2"/>
        <filter val="2"/>
        <filter val="2,3"/>
        <filter val="3"/>
        <filter val="3,4"/>
        <filter val="4"/>
        <filter val="Quarter(s)"/>
      </filters>
    </filterColumn>
  </autoFilter>
  <sortState ref="A3:D129">
    <sortCondition descending="1" ref="A2:A129"/>
  </sortState>
  <tableColumns count="4">
    <tableColumn id="1" name="Name" totalsRowLabel="Total">
      <calculatedColumnFormula>IFERROR(VLOOKUP("YES",'Course planner'!$B29:G29,2,FALSE),"")</calculatedColumnFormula>
    </tableColumn>
    <tableColumn id="2" name="ECTS" totalsRowFunction="sum">
      <calculatedColumnFormula>IFERROR(VLOOKUP("YES",'Course planner'!$B29:G29,4,FALSE),"")</calculatedColumnFormula>
    </tableColumn>
    <tableColumn id="3" name="Quarter" totalsRowFunction="count">
      <calculatedColumnFormula>IFERROR(VLOOKUP("Yes", 'Course planner'!B29:G29,5,FALSE),"")</calculatedColumnFormula>
    </tableColumn>
    <tableColumn id="6" name="Check" dataDxfId="90">
      <calculatedColumnFormula>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tudiegids.tudelft.nl/a101_displayCourse.do?course_id=57697" TargetMode="External"/><Relationship Id="rId2" Type="http://schemas.openxmlformats.org/officeDocument/2006/relationships/hyperlink" Target="https://studiegids.tudelft.nl/a101_displayCourse.do?course_id=58755" TargetMode="External"/><Relationship Id="rId3" Type="http://schemas.openxmlformats.org/officeDocument/2006/relationships/hyperlink" Target="https://studiegids.tudelft.nl/a101_displayCourse.do?course_id=57717" TargetMode="External"/><Relationship Id="rId4" Type="http://schemas.openxmlformats.org/officeDocument/2006/relationships/hyperlink" Target="https://studiegids.tudelft.nl/a101_displayCourse.do?course_id=58751" TargetMode="External"/><Relationship Id="rId5" Type="http://schemas.openxmlformats.org/officeDocument/2006/relationships/hyperlink" Target="https://studiegids.tudelft.nl/a101_displayCourse.do?course_id=59746" TargetMode="External"/><Relationship Id="rId6" Type="http://schemas.openxmlformats.org/officeDocument/2006/relationships/hyperlink" Target="https://studiegids.tudelft.nl/a101_displayCourse.do?course_id=58758" TargetMode="External"/><Relationship Id="rId7" Type="http://schemas.openxmlformats.org/officeDocument/2006/relationships/hyperlink" Target="https://studiegids.tudelft.nl/a101_displayCourse.do?course_id=57048" TargetMode="External"/><Relationship Id="rId8" Type="http://schemas.openxmlformats.org/officeDocument/2006/relationships/hyperlink" Target="https://studiegids.tudelft.nl/a101_displayCourse.do?course_id=57725" TargetMode="External"/><Relationship Id="rId9" Type="http://schemas.openxmlformats.org/officeDocument/2006/relationships/hyperlink" Target="https://studiegids.tudelft.nl/a101_displayCourse.do?course_id=57698" TargetMode="External"/><Relationship Id="rId10" Type="http://schemas.openxmlformats.org/officeDocument/2006/relationships/hyperlink" Target="https://studiegids.tudelft.nl/a101_displayCourse.do?course_id=56521" TargetMode="External"/><Relationship Id="rId11" Type="http://schemas.openxmlformats.org/officeDocument/2006/relationships/hyperlink" Target="https://studiegids.tudelft.nl/a101_displayCourse.do?course_id=53191" TargetMode="External"/><Relationship Id="rId12" Type="http://schemas.openxmlformats.org/officeDocument/2006/relationships/hyperlink" Target="https://studiegids.tudelft.nl/a101_displayCourse.do?course_id=58760" TargetMode="External"/><Relationship Id="rId13" Type="http://schemas.openxmlformats.org/officeDocument/2006/relationships/hyperlink" Target="https://studiegids.tudelft.nl/a101_displayCourse.do?course_id=58759" TargetMode="External"/><Relationship Id="rId14" Type="http://schemas.openxmlformats.org/officeDocument/2006/relationships/hyperlink" Target="https://studiegids.tudelft.nl/a101_displayCourse.do?course_id=57726" TargetMode="External"/><Relationship Id="rId15" Type="http://schemas.openxmlformats.org/officeDocument/2006/relationships/hyperlink" Target="https://studiegids.tudelft.nl/a101_displayCourse.do?course_id=58767" TargetMode="External"/><Relationship Id="rId16" Type="http://schemas.openxmlformats.org/officeDocument/2006/relationships/hyperlink" Target="https://studiegids.tudelft.nl/a101_displayCourse.do?course_id=58770" TargetMode="External"/><Relationship Id="rId17" Type="http://schemas.openxmlformats.org/officeDocument/2006/relationships/hyperlink" Target="https://studiegids.tudelft.nl/a101_displayCourse.do?course_id=58768" TargetMode="External"/><Relationship Id="rId18" Type="http://schemas.openxmlformats.org/officeDocument/2006/relationships/hyperlink" Target="https://studiegids.tudelft.nl/a101_displayCourse.do?course_id=58766" TargetMode="External"/><Relationship Id="rId19" Type="http://schemas.openxmlformats.org/officeDocument/2006/relationships/hyperlink" Target="https://studiegids.tudelft.nl/a101_displayCourse.do?course_id=58769" TargetMode="External"/><Relationship Id="rId30" Type="http://schemas.openxmlformats.org/officeDocument/2006/relationships/hyperlink" Target="https://studiegids.tudelft.nl/a101_displayCourse.do?course_id=58795" TargetMode="External"/><Relationship Id="rId31" Type="http://schemas.openxmlformats.org/officeDocument/2006/relationships/hyperlink" Target="https://studiegids.tudelft.nl/a101_displayCourse.do?course_id=58770" TargetMode="External"/><Relationship Id="rId32" Type="http://schemas.openxmlformats.org/officeDocument/2006/relationships/hyperlink" Target="https://studiegids.tudelft.nl/a101_displayCourse.do?course_id=58792" TargetMode="External"/><Relationship Id="rId33" Type="http://schemas.openxmlformats.org/officeDocument/2006/relationships/hyperlink" Target="https://studiegids.tudelft.nl/a101_displayCourse.do?course_id=58776" TargetMode="External"/><Relationship Id="rId34" Type="http://schemas.openxmlformats.org/officeDocument/2006/relationships/hyperlink" Target="https://studiegids.tudelft.nl/a101_displayCourse.do?course_id=58758" TargetMode="External"/><Relationship Id="rId35" Type="http://schemas.openxmlformats.org/officeDocument/2006/relationships/hyperlink" Target="https://studiegids.tudelft.nl/a101_displayCourse.do?course_id=57048" TargetMode="External"/><Relationship Id="rId36" Type="http://schemas.openxmlformats.org/officeDocument/2006/relationships/hyperlink" Target="https://studiegids.tudelft.nl/a101_displayCourse.do?course_id=58768" TargetMode="External"/><Relationship Id="rId37" Type="http://schemas.openxmlformats.org/officeDocument/2006/relationships/hyperlink" Target="https://studiegids.tudelft.nl/a101_displayCourse.do?course_id=58784" TargetMode="External"/><Relationship Id="rId38" Type="http://schemas.openxmlformats.org/officeDocument/2006/relationships/hyperlink" Target="https://studiegids.tudelft.nl/a101_displayCourse.do?course_id=58788" TargetMode="External"/><Relationship Id="rId39" Type="http://schemas.openxmlformats.org/officeDocument/2006/relationships/hyperlink" Target="https://studiegids.tudelft.nl/a101_displayCourse.do?course_id=58759" TargetMode="External"/><Relationship Id="rId50" Type="http://schemas.openxmlformats.org/officeDocument/2006/relationships/hyperlink" Target="https://studiegids.tudelft.nl/a101_displayCourse.do?course_id=58774" TargetMode="External"/><Relationship Id="rId51" Type="http://schemas.openxmlformats.org/officeDocument/2006/relationships/hyperlink" Target="https://studiegids.tudelft.nl/a101_displayCourse.do?course_id=53243" TargetMode="External"/><Relationship Id="rId52" Type="http://schemas.openxmlformats.org/officeDocument/2006/relationships/hyperlink" Target="https://studiegids.tudelft.nl/a101_displayCourse.do?course_id=58803" TargetMode="External"/><Relationship Id="rId53" Type="http://schemas.openxmlformats.org/officeDocument/2006/relationships/hyperlink" Target="https://studiegids.tudelft.nl/a101_displayCourse.do?course_id=58804" TargetMode="External"/><Relationship Id="rId54" Type="http://schemas.openxmlformats.org/officeDocument/2006/relationships/hyperlink" Target="https://studiegids.tudelft.nl/a101_displayCourse.do?course_id=58805" TargetMode="External"/><Relationship Id="rId55" Type="http://schemas.openxmlformats.org/officeDocument/2006/relationships/hyperlink" Target="https://studiegids.tudelft.nl/a101_displayCourse.do?course_id=58766" TargetMode="External"/><Relationship Id="rId56" Type="http://schemas.openxmlformats.org/officeDocument/2006/relationships/hyperlink" Target="https://studiegids.tudelft.nl/a101_displayCourse.do?course_id=58775" TargetMode="External"/><Relationship Id="rId57" Type="http://schemas.openxmlformats.org/officeDocument/2006/relationships/hyperlink" Target="https://studiegids.tudelft.nl/a101_displayCourse.do?course_id=58769" TargetMode="External"/><Relationship Id="rId58" Type="http://schemas.openxmlformats.org/officeDocument/2006/relationships/hyperlink" Target="https://studiegids.tudelft.nl/a101_displayCourse.do?course_id=58773" TargetMode="External"/><Relationship Id="rId59" Type="http://schemas.openxmlformats.org/officeDocument/2006/relationships/hyperlink" Target="https://studiegids.tudelft.nl/a101_displayCourse.do?course_id=58801" TargetMode="External"/><Relationship Id="rId70" Type="http://schemas.openxmlformats.org/officeDocument/2006/relationships/hyperlink" Target="https://studiegids.tudelft.nl/a101_displayCourse.do?course_id=59894" TargetMode="External"/><Relationship Id="rId71" Type="http://schemas.openxmlformats.org/officeDocument/2006/relationships/hyperlink" Target="https://studiegids.tudelft.nl/a101_displayCourse.do?course_id=58337" TargetMode="External"/><Relationship Id="rId72" Type="http://schemas.openxmlformats.org/officeDocument/2006/relationships/hyperlink" Target="https://studiegids.tudelft.nl/a101_displayCourse.do?course_id=58810" TargetMode="External"/><Relationship Id="rId73" Type="http://schemas.openxmlformats.org/officeDocument/2006/relationships/hyperlink" Target="https://studiegids.tudelft.nl/a101_displayCourse.do?course_id=58807" TargetMode="External"/><Relationship Id="rId74" Type="http://schemas.openxmlformats.org/officeDocument/2006/relationships/hyperlink" Target="https://studiegids.tudelft.nl/a101_displayCourse.do?course_id=57621" TargetMode="External"/><Relationship Id="rId75" Type="http://schemas.openxmlformats.org/officeDocument/2006/relationships/hyperlink" Target="https://studiegids.tudelft.nl/a101_displayCourse.do?course_id=57785" TargetMode="External"/><Relationship Id="rId76" Type="http://schemas.openxmlformats.org/officeDocument/2006/relationships/hyperlink" Target="https://studiegids.tudelft.nl/a101_displayCourse.do?course_id=57040" TargetMode="External"/><Relationship Id="rId77" Type="http://schemas.openxmlformats.org/officeDocument/2006/relationships/hyperlink" Target="https://studiegids.tudelft.nl/a101_displayCourse.do?course_id=57074" TargetMode="External"/><Relationship Id="rId78" Type="http://schemas.openxmlformats.org/officeDocument/2006/relationships/hyperlink" Target="https://studiegids.tudelft.nl/a101_displayCourse.do?course_id=58814" TargetMode="External"/><Relationship Id="rId79" Type="http://schemas.openxmlformats.org/officeDocument/2006/relationships/hyperlink" Target="https://studiegids.tudelft.nl/a101_displayCourse.do?course_id=58815" TargetMode="External"/><Relationship Id="rId90" Type="http://schemas.openxmlformats.org/officeDocument/2006/relationships/hyperlink" Target="https://studiegids.tudelft.nl/a101_displayCourse.do?course_id=58767" TargetMode="External"/><Relationship Id="rId91" Type="http://schemas.openxmlformats.org/officeDocument/2006/relationships/hyperlink" Target="https://studiegids.tudelft.nl/a101_displayCourse.do?course_id=59775" TargetMode="External"/><Relationship Id="rId92" Type="http://schemas.openxmlformats.org/officeDocument/2006/relationships/hyperlink" Target="https://studiegids.tudelft.nl/a101_displayCourse.do?course_id=60071" TargetMode="External"/><Relationship Id="rId93" Type="http://schemas.openxmlformats.org/officeDocument/2006/relationships/hyperlink" Target="https://studiegids.tudelft.nl/a101_displayCourse.do?course_id=59432" TargetMode="External"/><Relationship Id="rId94" Type="http://schemas.openxmlformats.org/officeDocument/2006/relationships/hyperlink" Target="https://studiegids.tudelft.nl/a101_displayCourse.do?course_id=60159" TargetMode="External"/><Relationship Id="rId95" Type="http://schemas.openxmlformats.org/officeDocument/2006/relationships/printerSettings" Target="../printerSettings/printerSettings1.bin"/><Relationship Id="rId20" Type="http://schemas.openxmlformats.org/officeDocument/2006/relationships/hyperlink" Target="https://studiegids.tudelft.nl/a101_displayCourse.do?course_id=57703" TargetMode="External"/><Relationship Id="rId21" Type="http://schemas.openxmlformats.org/officeDocument/2006/relationships/hyperlink" Target="https://studiegids.tudelft.nl/a101_displayCourse.do?course_id=57699" TargetMode="External"/><Relationship Id="rId22" Type="http://schemas.openxmlformats.org/officeDocument/2006/relationships/hyperlink" Target="https://studiegids.tudelft.nl/a101_displayCourse.do?course_id=58774" TargetMode="External"/><Relationship Id="rId23" Type="http://schemas.openxmlformats.org/officeDocument/2006/relationships/hyperlink" Target="https://studiegids.tudelft.nl/a101_displayCourse.do?course_id=58775" TargetMode="External"/><Relationship Id="rId24" Type="http://schemas.openxmlformats.org/officeDocument/2006/relationships/hyperlink" Target="https://studiegids.tudelft.nl/a101_displayCourse.do?course_id=58773" TargetMode="External"/><Relationship Id="rId25" Type="http://schemas.openxmlformats.org/officeDocument/2006/relationships/hyperlink" Target="https://studiegids.tudelft.nl/a101_displayCourse.do?course_id=59782" TargetMode="External"/><Relationship Id="rId26" Type="http://schemas.openxmlformats.org/officeDocument/2006/relationships/hyperlink" Target="https://studiegids.tudelft.nl/a101_displayCourse.do?course_id=57708" TargetMode="External"/><Relationship Id="rId27" Type="http://schemas.openxmlformats.org/officeDocument/2006/relationships/hyperlink" Target="https://studiegids.tudelft.nl/a101_displayCourse.do?course_id=58796" TargetMode="External"/><Relationship Id="rId28" Type="http://schemas.openxmlformats.org/officeDocument/2006/relationships/hyperlink" Target="https://studiegids.tudelft.nl/a101_displayCourse.do?course_id=58782" TargetMode="External"/><Relationship Id="rId29" Type="http://schemas.openxmlformats.org/officeDocument/2006/relationships/hyperlink" Target="https://studiegids.tudelft.nl/a101_displayCourse.do?course_id=58763" TargetMode="External"/><Relationship Id="rId40" Type="http://schemas.openxmlformats.org/officeDocument/2006/relationships/hyperlink" Target="https://studiegids.tudelft.nl/a101_displayCourse.do?course_id=57699" TargetMode="External"/><Relationship Id="rId41" Type="http://schemas.openxmlformats.org/officeDocument/2006/relationships/hyperlink" Target="https://studiegids.tudelft.nl/a101_displayCourse.do?course_id=59848" TargetMode="External"/><Relationship Id="rId42" Type="http://schemas.openxmlformats.org/officeDocument/2006/relationships/hyperlink" Target="https://studiegids.tudelft.nl/a101_displayCourse.do?course_id=57725" TargetMode="External"/><Relationship Id="rId43" Type="http://schemas.openxmlformats.org/officeDocument/2006/relationships/hyperlink" Target="https://studiegids.tudelft.nl/a101_displayCourse.do?course_id=57726" TargetMode="External"/><Relationship Id="rId44" Type="http://schemas.openxmlformats.org/officeDocument/2006/relationships/hyperlink" Target="https://studiegids.tudelft.nl/a101_displayCourse.do?course_id=57727" TargetMode="External"/><Relationship Id="rId45" Type="http://schemas.openxmlformats.org/officeDocument/2006/relationships/hyperlink" Target="https://studiegids.tudelft.nl/a101_displayCourse.do?course_id=57703" TargetMode="External"/><Relationship Id="rId46" Type="http://schemas.openxmlformats.org/officeDocument/2006/relationships/hyperlink" Target="https://studiegids.tudelft.nl/a101_displayCourse.do?course_id=59782" TargetMode="External"/><Relationship Id="rId47" Type="http://schemas.openxmlformats.org/officeDocument/2006/relationships/hyperlink" Target="https://studiegids.tudelft.nl/a101_displayCourse.do?course_id=57708" TargetMode="External"/><Relationship Id="rId48" Type="http://schemas.openxmlformats.org/officeDocument/2006/relationships/hyperlink" Target="https://studiegids.tudelft.nl/a101_displayCourse.do?course_id=57706" TargetMode="External"/><Relationship Id="rId49" Type="http://schemas.openxmlformats.org/officeDocument/2006/relationships/hyperlink" Target="https://studiegids.tudelft.nl/a101_displayCourse.do?course_id=57698" TargetMode="External"/><Relationship Id="rId60" Type="http://schemas.openxmlformats.org/officeDocument/2006/relationships/hyperlink" Target="https://studiegids.tudelft.nl/a101_displayCourse.do?course_id=53248" TargetMode="External"/><Relationship Id="rId61" Type="http://schemas.openxmlformats.org/officeDocument/2006/relationships/hyperlink" Target="https://studiegids.tudelft.nl/a101_displayCourse.do?course_id=56521" TargetMode="External"/><Relationship Id="rId62" Type="http://schemas.openxmlformats.org/officeDocument/2006/relationships/hyperlink" Target="https://studiegids.tudelft.nl/a101_displayCourse.do?course_id=53191" TargetMode="External"/><Relationship Id="rId63" Type="http://schemas.openxmlformats.org/officeDocument/2006/relationships/hyperlink" Target="https://studiegids.tudelft.nl/a101_displayCourse.do?course_id=59746" TargetMode="External"/><Relationship Id="rId64" Type="http://schemas.openxmlformats.org/officeDocument/2006/relationships/hyperlink" Target="https://studiegids.tudelft.nl/a101_displayCourse.do?course_id=52625" TargetMode="External"/><Relationship Id="rId65" Type="http://schemas.openxmlformats.org/officeDocument/2006/relationships/hyperlink" Target="https://studiegids.tudelft.nl/a101_displayCourse.do?course_id=59836" TargetMode="External"/><Relationship Id="rId66" Type="http://schemas.openxmlformats.org/officeDocument/2006/relationships/hyperlink" Target="https://studiegids.tudelft.nl/a101_displayCourse.do?course_id=57111" TargetMode="External"/><Relationship Id="rId67" Type="http://schemas.openxmlformats.org/officeDocument/2006/relationships/hyperlink" Target="https://studiegids.tudelft.nl/a101_displayCourse.do?course_id=58808" TargetMode="External"/><Relationship Id="rId68" Type="http://schemas.openxmlformats.org/officeDocument/2006/relationships/hyperlink" Target="https://studiegids.tudelft.nl/a101_displayCourse.do?course_id=58806" TargetMode="External"/><Relationship Id="rId69" Type="http://schemas.openxmlformats.org/officeDocument/2006/relationships/hyperlink" Target="https://studiegids.tudelft.nl/a101_displayCourse.do?course_id=58809" TargetMode="External"/><Relationship Id="rId80" Type="http://schemas.openxmlformats.org/officeDocument/2006/relationships/hyperlink" Target="https://studiegids.tudelft.nl/a101_displayCourse.do?course_id=58818" TargetMode="External"/><Relationship Id="rId81" Type="http://schemas.openxmlformats.org/officeDocument/2006/relationships/hyperlink" Target="https://studiegids.tudelft.nl/a101_displayProgram.do?program_tree_id=23785" TargetMode="External"/><Relationship Id="rId82" Type="http://schemas.openxmlformats.org/officeDocument/2006/relationships/hyperlink" Target="https://studiegids.tudelft.nl/a101_displayProgram.do?program_tree_id=23789" TargetMode="External"/><Relationship Id="rId83" Type="http://schemas.openxmlformats.org/officeDocument/2006/relationships/hyperlink" Target="https://studiegids.tudelft.nl/a101_displayProgram.do?program_tree_id=23783" TargetMode="External"/><Relationship Id="rId84" Type="http://schemas.openxmlformats.org/officeDocument/2006/relationships/hyperlink" Target="https://studiegids.tudelft.nl/a101_displayProgram.do?program_tree_id=23799" TargetMode="External"/><Relationship Id="rId85" Type="http://schemas.openxmlformats.org/officeDocument/2006/relationships/hyperlink" Target="https://studiegids.tudelft.nl/a101_displayProgram.do?program_tree_id=23800" TargetMode="External"/><Relationship Id="rId86" Type="http://schemas.openxmlformats.org/officeDocument/2006/relationships/hyperlink" Target="https://studiegids.tudelft.nl/a101_displayCourse.do?course_id=59749" TargetMode="External"/><Relationship Id="rId87" Type="http://schemas.openxmlformats.org/officeDocument/2006/relationships/hyperlink" Target="https://studiegids.tudelft.nl/a101_displayCourse.do?course_id=59749" TargetMode="External"/><Relationship Id="rId88" Type="http://schemas.openxmlformats.org/officeDocument/2006/relationships/hyperlink" Target="https://studiegids.tudelft.nl/a101_displayCourse.do?course_id=58795" TargetMode="External"/><Relationship Id="rId89" Type="http://schemas.openxmlformats.org/officeDocument/2006/relationships/hyperlink" Target="https://studiegids.tudelft.nl/a101_displayCourse.do?course_id=5876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studiegids.tudelft.nl/a101_displayCourse.do?course_id=53248" TargetMode="External"/><Relationship Id="rId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AH729"/>
  <sheetViews>
    <sheetView tabSelected="1" zoomScale="163" zoomScaleNormal="110" zoomScalePageLayoutView="110" workbookViewId="0">
      <selection activeCell="D5" sqref="D5"/>
    </sheetView>
  </sheetViews>
  <sheetFormatPr baseColWidth="10" defaultColWidth="12.5" defaultRowHeight="15" x14ac:dyDescent="0.2"/>
  <cols>
    <col min="1" max="1" width="2.1640625" customWidth="1"/>
    <col min="2" max="2" width="7" style="1" customWidth="1"/>
    <col min="3" max="3" width="12.5" style="1"/>
    <col min="4" max="4" width="73.83203125" style="1" bestFit="1" customWidth="1"/>
    <col min="5" max="5" width="10.1640625" style="1" bestFit="1" customWidth="1"/>
    <col min="6" max="6" width="12.5" style="2"/>
    <col min="7" max="7" width="11.5" style="87" bestFit="1" customWidth="1"/>
    <col min="8" max="8" width="14.6640625" style="87" bestFit="1" customWidth="1"/>
    <col min="9" max="9" width="11.5" style="87" bestFit="1" customWidth="1"/>
    <col min="10" max="13" width="12.5" style="60"/>
    <col min="14" max="14" width="21.5" style="60" customWidth="1"/>
    <col min="15" max="24" width="12.5" style="60"/>
    <col min="25" max="25" width="12.6640625" style="60" bestFit="1" customWidth="1"/>
    <col min="26" max="31" width="12.5" style="60"/>
  </cols>
  <sheetData>
    <row r="1" spans="2:34" ht="16" thickBot="1" x14ac:dyDescent="0.25">
      <c r="J1" s="61"/>
      <c r="K1" s="61"/>
      <c r="L1" s="61"/>
      <c r="M1" s="61"/>
      <c r="N1" s="61"/>
      <c r="O1" s="61"/>
      <c r="P1" s="59"/>
      <c r="Q1" s="59"/>
      <c r="R1" s="59"/>
      <c r="S1" s="59"/>
      <c r="T1" s="59"/>
      <c r="U1" s="59"/>
      <c r="V1" s="59"/>
      <c r="W1" s="59"/>
      <c r="X1" s="59"/>
      <c r="Y1" s="59"/>
      <c r="Z1" s="59"/>
      <c r="AA1" s="59"/>
      <c r="AB1" s="59"/>
      <c r="AC1" s="59"/>
      <c r="AD1" s="59"/>
      <c r="AE1" s="59"/>
      <c r="AF1" s="25"/>
      <c r="AG1" s="25"/>
    </row>
    <row r="2" spans="2:34" ht="16" x14ac:dyDescent="0.2">
      <c r="B2" s="79" t="s">
        <v>65</v>
      </c>
      <c r="C2" s="3"/>
      <c r="D2" s="4"/>
      <c r="E2" s="5">
        <f>SUM(E28:E31)</f>
        <v>23</v>
      </c>
      <c r="F2" s="6" t="str">
        <f>IF(E2=23, "Correct", "Insufficient")</f>
        <v>Correct</v>
      </c>
      <c r="H2" s="92" t="s">
        <v>59</v>
      </c>
      <c r="J2" s="61"/>
      <c r="K2" s="61"/>
      <c r="L2" s="61"/>
      <c r="M2" s="61"/>
      <c r="N2" s="61"/>
      <c r="O2" s="61"/>
      <c r="P2" s="59"/>
      <c r="Q2" s="84"/>
      <c r="R2" s="84"/>
      <c r="S2" s="84"/>
      <c r="T2" s="84"/>
      <c r="U2" s="84"/>
      <c r="V2" s="84"/>
      <c r="W2" s="84"/>
      <c r="X2" s="84"/>
      <c r="Y2" s="84"/>
      <c r="Z2" s="84"/>
      <c r="AA2" s="59"/>
      <c r="AB2" s="59"/>
      <c r="AC2" s="59"/>
      <c r="AD2" s="59"/>
      <c r="AE2" s="59"/>
      <c r="AF2" s="25"/>
      <c r="AG2" s="25"/>
    </row>
    <row r="3" spans="2:34" ht="15.5" customHeight="1" x14ac:dyDescent="0.2">
      <c r="B3" s="7"/>
      <c r="C3" s="8"/>
      <c r="D3" s="9"/>
      <c r="E3" s="10"/>
      <c r="F3" s="45"/>
      <c r="H3" s="104" t="s">
        <v>211</v>
      </c>
      <c r="I3" s="104"/>
      <c r="J3" s="104"/>
      <c r="K3" s="104"/>
      <c r="L3" s="104"/>
      <c r="M3" s="104"/>
      <c r="N3" s="104"/>
      <c r="O3" s="104"/>
      <c r="P3" s="59"/>
      <c r="Q3" s="59"/>
      <c r="R3" s="59"/>
      <c r="S3" s="59"/>
      <c r="T3" s="59"/>
      <c r="U3" s="59"/>
      <c r="V3" s="59"/>
      <c r="W3" s="59"/>
      <c r="X3" s="59"/>
      <c r="Y3" s="59"/>
      <c r="Z3" s="59"/>
      <c r="AA3" s="59"/>
      <c r="AB3" s="59"/>
      <c r="AC3" s="59"/>
      <c r="AD3" s="59"/>
      <c r="AE3" s="59"/>
      <c r="AF3" s="59"/>
      <c r="AG3" s="25"/>
    </row>
    <row r="4" spans="2:34" ht="16" x14ac:dyDescent="0.2">
      <c r="B4" s="81" t="s">
        <v>97</v>
      </c>
      <c r="C4" s="8"/>
      <c r="D4" s="9"/>
      <c r="E4" s="10">
        <f>SUM(E5:E8)</f>
        <v>0</v>
      </c>
      <c r="F4" s="11" t="str">
        <f>IF(E4&gt;=27, "Correct", "Insufficient")</f>
        <v>Insufficient</v>
      </c>
      <c r="H4" s="104"/>
      <c r="I4" s="104"/>
      <c r="J4" s="104"/>
      <c r="K4" s="104"/>
      <c r="L4" s="104"/>
      <c r="M4" s="104"/>
      <c r="N4" s="104"/>
      <c r="O4" s="104"/>
      <c r="P4" s="59"/>
      <c r="Q4" s="59"/>
      <c r="R4" s="59"/>
      <c r="S4" s="59"/>
      <c r="T4" s="59"/>
      <c r="U4" s="59"/>
      <c r="V4" s="59"/>
      <c r="W4" s="59"/>
      <c r="X4" s="59"/>
      <c r="Y4" s="59"/>
      <c r="Z4" s="59"/>
      <c r="AA4" s="59"/>
      <c r="AB4" s="59"/>
      <c r="AC4" s="59"/>
      <c r="AD4" s="59"/>
      <c r="AE4" s="59"/>
      <c r="AF4" s="59"/>
      <c r="AG4" s="25"/>
    </row>
    <row r="5" spans="2:34" ht="15.5" customHeight="1" x14ac:dyDescent="0.2">
      <c r="B5" s="7"/>
      <c r="C5" s="8"/>
      <c r="D5" s="22" t="s">
        <v>84</v>
      </c>
      <c r="E5" s="10">
        <f>IF(B34="Yes", SUM(E35:E40), 0)</f>
        <v>0</v>
      </c>
      <c r="F5" s="11"/>
      <c r="H5" s="104"/>
      <c r="I5" s="104"/>
      <c r="J5" s="104"/>
      <c r="K5" s="104"/>
      <c r="L5" s="104"/>
      <c r="M5" s="104"/>
      <c r="N5" s="104"/>
      <c r="O5" s="104"/>
      <c r="P5" s="59"/>
      <c r="Q5" s="59"/>
      <c r="R5" s="59"/>
      <c r="S5" s="59"/>
      <c r="T5" s="59"/>
      <c r="U5" s="59"/>
      <c r="V5" s="59"/>
      <c r="W5" s="59"/>
      <c r="X5" s="59"/>
      <c r="Y5" s="59"/>
      <c r="Z5" s="59"/>
      <c r="AA5" s="59"/>
      <c r="AB5" s="59"/>
      <c r="AC5" s="59"/>
      <c r="AD5" s="59"/>
      <c r="AE5" s="59"/>
      <c r="AF5" s="59"/>
      <c r="AG5" s="25"/>
    </row>
    <row r="6" spans="2:34" ht="16" x14ac:dyDescent="0.2">
      <c r="B6" s="7"/>
      <c r="C6" s="8"/>
      <c r="D6" s="22" t="s">
        <v>85</v>
      </c>
      <c r="E6" s="10">
        <f>IF(B42="Yes", SUM(E43:E48), 0)</f>
        <v>0</v>
      </c>
      <c r="F6" s="11"/>
      <c r="H6" s="104"/>
      <c r="I6" s="104"/>
      <c r="J6" s="104"/>
      <c r="K6" s="104"/>
      <c r="L6" s="104"/>
      <c r="M6" s="104"/>
      <c r="N6" s="104"/>
      <c r="O6" s="104"/>
      <c r="P6" s="59"/>
      <c r="Q6" s="85"/>
      <c r="R6" s="85"/>
      <c r="S6" s="85"/>
      <c r="T6" s="85"/>
      <c r="U6" s="85"/>
      <c r="V6" s="59"/>
      <c r="W6" s="85"/>
      <c r="X6" s="85"/>
      <c r="Y6" s="85"/>
      <c r="Z6" s="85"/>
      <c r="AA6" s="59"/>
      <c r="AB6" s="59"/>
      <c r="AC6" s="59"/>
      <c r="AD6" s="59"/>
      <c r="AE6" s="59"/>
      <c r="AF6" s="59"/>
      <c r="AG6" s="25"/>
    </row>
    <row r="7" spans="2:34" ht="16" x14ac:dyDescent="0.2">
      <c r="B7" s="7"/>
      <c r="C7" s="8"/>
      <c r="D7" s="22" t="s">
        <v>86</v>
      </c>
      <c r="E7" s="10">
        <f>IF(B51="Yes", SUM(E52:E57), 0)</f>
        <v>0</v>
      </c>
      <c r="F7" s="11"/>
      <c r="H7" s="104"/>
      <c r="I7" s="104"/>
      <c r="J7" s="104"/>
      <c r="K7" s="104"/>
      <c r="L7" s="104"/>
      <c r="M7" s="104"/>
      <c r="N7" s="104"/>
      <c r="O7" s="104"/>
      <c r="P7" s="59"/>
      <c r="Q7" s="85"/>
      <c r="R7" s="85"/>
      <c r="S7" s="85"/>
      <c r="T7" s="85"/>
      <c r="U7" s="85"/>
      <c r="V7" s="85"/>
      <c r="W7" s="85"/>
      <c r="X7" s="85"/>
      <c r="Y7" s="85"/>
      <c r="Z7" s="85"/>
      <c r="AA7" s="59"/>
      <c r="AB7" s="84"/>
      <c r="AC7" s="84"/>
      <c r="AD7" s="84"/>
      <c r="AE7" s="84"/>
      <c r="AF7" s="84"/>
      <c r="AG7" s="84"/>
      <c r="AH7" s="1"/>
    </row>
    <row r="8" spans="2:34" ht="16" x14ac:dyDescent="0.2">
      <c r="B8" s="7"/>
      <c r="C8" s="8"/>
      <c r="D8" s="22" t="s">
        <v>87</v>
      </c>
      <c r="E8" s="10">
        <f>IF(B59="Yes", SUM(E60:E65), 0)</f>
        <v>0</v>
      </c>
      <c r="F8" s="11"/>
      <c r="H8" s="104"/>
      <c r="I8" s="104"/>
      <c r="J8" s="104"/>
      <c r="K8" s="104"/>
      <c r="L8" s="104"/>
      <c r="M8" s="104"/>
      <c r="N8" s="104"/>
      <c r="O8" s="104"/>
      <c r="P8" s="59"/>
      <c r="Q8" s="85"/>
      <c r="R8" s="85"/>
      <c r="S8" s="85"/>
      <c r="T8" s="85"/>
      <c r="U8" s="85"/>
      <c r="V8" s="85"/>
      <c r="W8" s="85"/>
      <c r="X8" s="85"/>
      <c r="Y8" s="59"/>
      <c r="Z8" s="85"/>
      <c r="AA8" s="59"/>
      <c r="AB8" s="84"/>
      <c r="AC8" s="84"/>
      <c r="AD8" s="84"/>
      <c r="AE8" s="84"/>
      <c r="AF8" s="84"/>
      <c r="AG8" s="84"/>
      <c r="AH8" s="1"/>
    </row>
    <row r="9" spans="2:34" ht="16" x14ac:dyDescent="0.2">
      <c r="B9" s="7"/>
      <c r="C9" s="8"/>
      <c r="D9" s="12"/>
      <c r="E9" s="10"/>
      <c r="F9" s="11"/>
      <c r="H9" s="104"/>
      <c r="I9" s="104"/>
      <c r="J9" s="104"/>
      <c r="K9" s="104"/>
      <c r="L9" s="104"/>
      <c r="M9" s="104"/>
      <c r="N9" s="104"/>
      <c r="O9" s="104"/>
      <c r="P9" s="59"/>
      <c r="Q9" s="85"/>
      <c r="R9" s="85"/>
      <c r="S9" s="85"/>
      <c r="T9" s="85"/>
      <c r="U9" s="85"/>
      <c r="V9" s="85"/>
      <c r="W9" s="85"/>
      <c r="X9" s="85"/>
      <c r="Y9" s="59"/>
      <c r="Z9" s="85"/>
      <c r="AA9" s="59"/>
      <c r="AB9" s="84"/>
      <c r="AC9" s="84"/>
      <c r="AD9" s="84"/>
      <c r="AE9" s="84"/>
      <c r="AF9" s="84"/>
      <c r="AG9" s="84"/>
      <c r="AH9" s="1"/>
    </row>
    <row r="10" spans="2:34" ht="16" x14ac:dyDescent="0.2">
      <c r="B10" s="81" t="s">
        <v>154</v>
      </c>
      <c r="C10" s="8"/>
      <c r="D10" s="9"/>
      <c r="E10" s="10">
        <f ca="1">SUM(E11:E15)</f>
        <v>0</v>
      </c>
      <c r="F10" s="11" t="str">
        <f ca="1">IF(E10&gt;=25,"Correct","Insufficient")</f>
        <v>Insufficient</v>
      </c>
      <c r="H10" s="104"/>
      <c r="I10" s="104"/>
      <c r="J10" s="104"/>
      <c r="K10" s="104"/>
      <c r="L10" s="104"/>
      <c r="M10" s="104"/>
      <c r="N10" s="104"/>
      <c r="O10" s="104"/>
      <c r="P10" s="59"/>
      <c r="Q10" s="85"/>
      <c r="R10" s="85"/>
      <c r="S10" s="85"/>
      <c r="T10" s="85"/>
      <c r="U10" s="85"/>
      <c r="V10" s="85"/>
      <c r="W10" s="85"/>
      <c r="X10" s="85"/>
      <c r="Y10" s="59"/>
      <c r="Z10" s="85"/>
      <c r="AA10" s="59"/>
      <c r="AB10" s="84"/>
      <c r="AC10" s="84"/>
      <c r="AD10" s="84"/>
      <c r="AE10" s="84"/>
      <c r="AF10" s="84"/>
      <c r="AG10" s="84"/>
      <c r="AH10" s="1"/>
    </row>
    <row r="11" spans="2:34" ht="16" x14ac:dyDescent="0.2">
      <c r="B11" s="7"/>
      <c r="C11" s="22" t="s">
        <v>102</v>
      </c>
      <c r="D11" s="9"/>
      <c r="E11" s="10">
        <f>SUMIF(B69:B84, "Yes", E69:E84)</f>
        <v>0</v>
      </c>
      <c r="F11" s="11" t="str">
        <f>IF(E11&gt;=1,"Correct","Insufficient")</f>
        <v>Insufficient</v>
      </c>
      <c r="H11" s="104"/>
      <c r="I11" s="104"/>
      <c r="J11" s="104"/>
      <c r="K11" s="104"/>
      <c r="L11" s="104"/>
      <c r="M11" s="104"/>
      <c r="N11" s="104"/>
      <c r="O11" s="104"/>
      <c r="P11" s="59"/>
      <c r="Q11" s="85"/>
      <c r="R11" s="85"/>
      <c r="S11" s="85"/>
      <c r="T11" s="85"/>
      <c r="U11" s="85"/>
      <c r="V11" s="85"/>
      <c r="W11" s="85"/>
      <c r="X11" s="85"/>
      <c r="Y11" s="59"/>
      <c r="Z11" s="85"/>
      <c r="AA11" s="59"/>
      <c r="AB11" s="84"/>
      <c r="AC11" s="84"/>
      <c r="AD11" s="84"/>
      <c r="AE11" s="84"/>
      <c r="AF11" s="84"/>
      <c r="AG11" s="84"/>
      <c r="AH11" s="1"/>
    </row>
    <row r="12" spans="2:34" ht="16" x14ac:dyDescent="0.2">
      <c r="B12" s="7"/>
      <c r="C12" s="22" t="s">
        <v>103</v>
      </c>
      <c r="D12" s="9"/>
      <c r="E12" s="10">
        <f ca="1">SUMIF(B87:B97, "Yes",E87:E96)</f>
        <v>0</v>
      </c>
      <c r="F12" s="11" t="str">
        <f ca="1">IF(E12&gt;=1,"Correct","Insufficient")</f>
        <v>Insufficient</v>
      </c>
      <c r="H12" s="104"/>
      <c r="I12" s="104"/>
      <c r="J12" s="104"/>
      <c r="K12" s="104"/>
      <c r="L12" s="104"/>
      <c r="M12" s="104"/>
      <c r="N12" s="104"/>
      <c r="O12" s="104"/>
      <c r="P12" s="59"/>
      <c r="Q12" s="85"/>
      <c r="R12" s="85"/>
      <c r="S12" s="85"/>
      <c r="T12" s="85"/>
      <c r="U12" s="85"/>
      <c r="V12" s="85"/>
      <c r="W12" s="85"/>
      <c r="X12" s="85"/>
      <c r="Y12" s="59"/>
      <c r="Z12" s="59"/>
      <c r="AA12" s="59"/>
      <c r="AB12" s="84"/>
      <c r="AC12" s="84"/>
      <c r="AD12" s="84"/>
      <c r="AE12" s="84"/>
      <c r="AF12" s="84"/>
      <c r="AG12" s="84"/>
      <c r="AH12" s="1"/>
    </row>
    <row r="13" spans="2:34" ht="16" x14ac:dyDescent="0.2">
      <c r="B13" s="7"/>
      <c r="C13" s="22" t="s">
        <v>175</v>
      </c>
      <c r="D13" s="9"/>
      <c r="E13" s="10">
        <f>SUMIF(B100:B110, "Yes",E100:E110)</f>
        <v>0</v>
      </c>
      <c r="F13" s="11" t="str">
        <f>IF(E13&gt;=1,"Correct","Insufficient")</f>
        <v>Insufficient</v>
      </c>
      <c r="H13" s="104"/>
      <c r="I13" s="104"/>
      <c r="J13" s="104"/>
      <c r="K13" s="104"/>
      <c r="L13" s="104"/>
      <c r="M13" s="104"/>
      <c r="N13" s="104"/>
      <c r="O13" s="104"/>
      <c r="P13" s="59"/>
      <c r="Q13" s="85"/>
      <c r="R13" s="85"/>
      <c r="S13" s="85"/>
      <c r="T13" s="85"/>
      <c r="U13" s="85"/>
      <c r="V13" s="85"/>
      <c r="W13" s="85"/>
      <c r="X13" s="85"/>
      <c r="Y13" s="59"/>
      <c r="Z13" s="85"/>
      <c r="AA13" s="59"/>
      <c r="AB13" s="84"/>
      <c r="AC13" s="84"/>
      <c r="AD13" s="84"/>
      <c r="AE13" s="84"/>
      <c r="AF13" s="84"/>
      <c r="AG13" s="84"/>
      <c r="AH13" s="1"/>
    </row>
    <row r="14" spans="2:34" ht="15.5" customHeight="1" x14ac:dyDescent="0.2">
      <c r="B14" s="7"/>
      <c r="C14" s="8" t="s">
        <v>115</v>
      </c>
      <c r="D14" s="9"/>
      <c r="E14" s="10">
        <f>SUMIF(B114:B135, "Yes",E114:E135)</f>
        <v>0</v>
      </c>
      <c r="F14" s="11" t="str">
        <f>IF(E14&gt;=1,"Correct","Insufficient")</f>
        <v>Insufficient</v>
      </c>
      <c r="I14" s="93"/>
      <c r="J14" s="62"/>
      <c r="K14" s="62"/>
      <c r="L14" s="62"/>
      <c r="M14" s="62"/>
      <c r="N14" s="62"/>
      <c r="O14" s="62"/>
      <c r="P14" s="59"/>
      <c r="Q14" s="85"/>
      <c r="R14" s="85"/>
      <c r="S14" s="85"/>
      <c r="T14" s="85"/>
      <c r="U14" s="85"/>
      <c r="V14" s="85"/>
      <c r="W14" s="85"/>
      <c r="X14" s="85"/>
      <c r="Y14" s="59"/>
      <c r="Z14" s="85"/>
      <c r="AA14" s="59"/>
      <c r="AB14" s="84"/>
      <c r="AC14" s="84"/>
      <c r="AD14" s="84"/>
      <c r="AE14" s="84"/>
      <c r="AF14" s="84"/>
      <c r="AG14" s="84"/>
      <c r="AH14" s="1"/>
    </row>
    <row r="15" spans="2:34" ht="15.5" customHeight="1" x14ac:dyDescent="0.2">
      <c r="B15" s="7"/>
      <c r="C15" s="8" t="s">
        <v>142</v>
      </c>
      <c r="D15" s="9"/>
      <c r="E15" s="10">
        <f>SUMIF(B138:B140, "Yes",E138:E140)</f>
        <v>0</v>
      </c>
      <c r="F15" s="11"/>
      <c r="H15" s="92" t="s">
        <v>60</v>
      </c>
      <c r="I15" s="93"/>
      <c r="J15" s="73"/>
      <c r="K15" s="73"/>
      <c r="L15" s="73"/>
      <c r="M15" s="73"/>
      <c r="N15" s="73"/>
      <c r="O15" s="73"/>
      <c r="P15" s="59"/>
      <c r="Q15" s="85"/>
      <c r="R15" s="85"/>
      <c r="S15" s="85"/>
      <c r="T15" s="85"/>
      <c r="U15" s="85"/>
      <c r="V15" s="85"/>
      <c r="W15" s="85"/>
      <c r="X15" s="85"/>
      <c r="Y15" s="59"/>
      <c r="Z15" s="85"/>
      <c r="AA15" s="59"/>
      <c r="AB15" s="84"/>
      <c r="AC15" s="84"/>
      <c r="AD15" s="84"/>
      <c r="AE15" s="84"/>
      <c r="AF15" s="84"/>
      <c r="AG15" s="84"/>
      <c r="AH15" s="1"/>
    </row>
    <row r="16" spans="2:34" ht="15.5" customHeight="1" x14ac:dyDescent="0.2">
      <c r="B16" s="7"/>
      <c r="C16" s="8"/>
      <c r="D16" s="9"/>
      <c r="E16" s="10"/>
      <c r="F16" s="11"/>
      <c r="H16" s="108" t="s">
        <v>212</v>
      </c>
      <c r="I16" s="108"/>
      <c r="J16" s="108"/>
      <c r="K16" s="108"/>
      <c r="L16" s="108"/>
      <c r="M16" s="108"/>
      <c r="N16" s="108"/>
      <c r="O16" s="108"/>
      <c r="P16" s="59"/>
      <c r="Q16" s="85"/>
      <c r="R16" s="85"/>
      <c r="S16" s="85"/>
      <c r="T16" s="85"/>
      <c r="U16" s="85"/>
      <c r="V16" s="59"/>
      <c r="W16" s="59"/>
      <c r="X16" s="59"/>
      <c r="Y16" s="59"/>
      <c r="Z16" s="59"/>
      <c r="AA16" s="59"/>
      <c r="AB16" s="84"/>
      <c r="AC16" s="84"/>
      <c r="AD16" s="84"/>
      <c r="AE16" s="84"/>
      <c r="AF16" s="84"/>
      <c r="AG16" s="84"/>
      <c r="AH16" s="1"/>
    </row>
    <row r="17" spans="2:34" ht="16.25" customHeight="1" x14ac:dyDescent="0.2">
      <c r="B17" s="81" t="s">
        <v>150</v>
      </c>
      <c r="C17" s="8"/>
      <c r="D17" s="9"/>
      <c r="E17" s="10">
        <f>SUMIF(B143:B144, "Yes", E143:E144)</f>
        <v>0</v>
      </c>
      <c r="F17" s="11" t="str">
        <f>IF(E17=15,"Correct","Insufficient")</f>
        <v>Insufficient</v>
      </c>
      <c r="H17" s="108"/>
      <c r="I17" s="108"/>
      <c r="J17" s="108"/>
      <c r="K17" s="108"/>
      <c r="L17" s="108"/>
      <c r="M17" s="108"/>
      <c r="N17" s="108"/>
      <c r="O17" s="108"/>
      <c r="P17" s="59"/>
      <c r="Q17" s="85"/>
      <c r="R17" s="85"/>
      <c r="S17" s="85"/>
      <c r="T17" s="85"/>
      <c r="U17" s="85"/>
      <c r="V17" s="59"/>
      <c r="W17" s="59"/>
      <c r="X17" s="59"/>
      <c r="Y17" s="59"/>
      <c r="Z17" s="59"/>
      <c r="AA17" s="59"/>
      <c r="AB17" s="84"/>
      <c r="AC17" s="84"/>
      <c r="AD17" s="84"/>
      <c r="AE17" s="84"/>
      <c r="AF17" s="84"/>
      <c r="AG17" s="84"/>
      <c r="AH17" s="1"/>
    </row>
    <row r="18" spans="2:34" ht="16" x14ac:dyDescent="0.2">
      <c r="B18" s="7"/>
      <c r="C18" s="22"/>
      <c r="D18" s="12"/>
      <c r="F18" s="11"/>
      <c r="H18" s="108"/>
      <c r="I18" s="108"/>
      <c r="J18" s="108"/>
      <c r="K18" s="108"/>
      <c r="L18" s="108"/>
      <c r="M18" s="108"/>
      <c r="N18" s="108"/>
      <c r="O18" s="108"/>
      <c r="P18" s="59"/>
      <c r="Q18" s="85"/>
      <c r="R18" s="85"/>
      <c r="S18" s="85"/>
      <c r="T18" s="85"/>
      <c r="U18" s="85"/>
      <c r="V18" s="59"/>
      <c r="W18" s="59"/>
      <c r="X18" s="59"/>
      <c r="Y18" s="59"/>
      <c r="Z18" s="59"/>
      <c r="AA18" s="59"/>
      <c r="AB18" s="84"/>
      <c r="AC18" s="84"/>
      <c r="AD18" s="84"/>
      <c r="AE18" s="84"/>
      <c r="AF18" s="84"/>
      <c r="AG18" s="84"/>
      <c r="AH18" s="1"/>
    </row>
    <row r="19" spans="2:34" ht="16" x14ac:dyDescent="0.2">
      <c r="B19" s="81" t="s">
        <v>148</v>
      </c>
      <c r="C19" s="8"/>
      <c r="D19" s="9"/>
      <c r="E19" s="10">
        <f>IF(B147="Yes", SUM(E147), 0)</f>
        <v>0</v>
      </c>
      <c r="F19" s="11" t="str">
        <f>IF(E19=30,"Correct","Insufficient")</f>
        <v>Insufficient</v>
      </c>
      <c r="H19" s="108"/>
      <c r="I19" s="108"/>
      <c r="J19" s="108"/>
      <c r="K19" s="108"/>
      <c r="L19" s="108"/>
      <c r="M19" s="108"/>
      <c r="N19" s="108"/>
      <c r="O19" s="108"/>
      <c r="P19" s="59"/>
      <c r="Q19" s="85"/>
      <c r="R19" s="85"/>
      <c r="S19" s="85"/>
      <c r="T19" s="85"/>
      <c r="U19" s="85"/>
      <c r="V19" s="59"/>
      <c r="W19" s="59"/>
      <c r="X19" s="59"/>
      <c r="Y19" s="59"/>
      <c r="Z19" s="59"/>
      <c r="AA19" s="59"/>
      <c r="AB19" s="84"/>
      <c r="AC19" s="84"/>
      <c r="AD19" s="84"/>
      <c r="AE19" s="84"/>
      <c r="AF19" s="84"/>
      <c r="AG19" s="84"/>
      <c r="AH19" s="1"/>
    </row>
    <row r="20" spans="2:34" ht="15.5" customHeight="1" x14ac:dyDescent="0.2">
      <c r="B20" s="7"/>
      <c r="F20" s="11"/>
      <c r="H20" s="108"/>
      <c r="I20" s="108"/>
      <c r="J20" s="108"/>
      <c r="K20" s="108"/>
      <c r="L20" s="108"/>
      <c r="M20" s="108"/>
      <c r="N20" s="108"/>
      <c r="O20" s="108"/>
      <c r="P20" s="59"/>
      <c r="Q20" s="85"/>
      <c r="R20" s="85"/>
      <c r="S20" s="85"/>
      <c r="T20" s="85"/>
      <c r="U20" s="85"/>
      <c r="V20" s="59"/>
      <c r="W20" s="59"/>
      <c r="X20" s="59"/>
      <c r="Y20" s="59"/>
      <c r="Z20" s="59"/>
      <c r="AA20" s="59"/>
      <c r="AB20" s="84"/>
      <c r="AC20" s="84"/>
      <c r="AD20" s="84"/>
      <c r="AE20" s="84"/>
      <c r="AF20" s="84"/>
      <c r="AG20" s="84"/>
      <c r="AH20" s="1"/>
    </row>
    <row r="21" spans="2:34" ht="16" x14ac:dyDescent="0.2">
      <c r="B21" s="7" t="s">
        <v>151</v>
      </c>
      <c r="E21" s="10">
        <f>SUMIF(B151:B161, "Yes", E151:E161)</f>
        <v>0</v>
      </c>
      <c r="F21" s="11"/>
      <c r="H21" s="108"/>
      <c r="I21" s="108"/>
      <c r="J21" s="108"/>
      <c r="K21" s="108"/>
      <c r="L21" s="108"/>
      <c r="M21" s="108"/>
      <c r="N21" s="108"/>
      <c r="O21" s="108"/>
      <c r="P21" s="59"/>
      <c r="Q21" s="59"/>
      <c r="R21" s="59"/>
      <c r="S21" s="59"/>
      <c r="T21" s="59"/>
      <c r="U21" s="59"/>
      <c r="V21" s="59"/>
      <c r="W21" s="59"/>
      <c r="X21" s="59"/>
      <c r="Y21" s="59"/>
      <c r="Z21" s="59"/>
      <c r="AA21" s="59"/>
      <c r="AB21" s="84"/>
      <c r="AC21" s="84"/>
      <c r="AD21" s="84"/>
      <c r="AE21" s="84"/>
      <c r="AF21" s="84"/>
      <c r="AG21" s="84"/>
      <c r="AH21" s="1"/>
    </row>
    <row r="22" spans="2:34" ht="15.5" customHeight="1" x14ac:dyDescent="0.2">
      <c r="B22" s="74" t="s">
        <v>198</v>
      </c>
      <c r="C22" s="8"/>
      <c r="D22" s="9"/>
      <c r="E22" s="10"/>
      <c r="F22" s="11"/>
      <c r="H22" s="108"/>
      <c r="I22" s="108"/>
      <c r="J22" s="108"/>
      <c r="K22" s="108"/>
      <c r="L22" s="108"/>
      <c r="M22" s="108"/>
      <c r="N22" s="108"/>
      <c r="O22" s="108"/>
      <c r="P22" s="59"/>
      <c r="Q22" s="59"/>
      <c r="R22" s="59"/>
      <c r="S22" s="59"/>
      <c r="T22" s="59"/>
      <c r="U22" s="59"/>
      <c r="V22" s="59"/>
      <c r="W22" s="59"/>
      <c r="X22" s="59"/>
      <c r="Y22" s="59"/>
      <c r="Z22" s="59"/>
      <c r="AA22" s="59"/>
      <c r="AB22" s="84"/>
      <c r="AC22" s="84"/>
      <c r="AD22" s="84"/>
      <c r="AE22" s="84"/>
      <c r="AF22" s="84"/>
      <c r="AG22" s="84"/>
      <c r="AH22" s="1"/>
    </row>
    <row r="23" spans="2:34" ht="17" thickBot="1" x14ac:dyDescent="0.25">
      <c r="B23" s="13" t="s">
        <v>0</v>
      </c>
      <c r="C23" s="14"/>
      <c r="D23" s="15"/>
      <c r="E23" s="16">
        <f ca="1">SUM(E2,E4,E10,E17,E19,E21)</f>
        <v>23</v>
      </c>
      <c r="F23" s="17" t="str">
        <f ca="1">IF(COUNTIF(F19,"Correct")+COUNTIF(F2:F17,"Correct")=9,"Correct","Insufficient")</f>
        <v>Insufficient</v>
      </c>
      <c r="H23" s="108"/>
      <c r="I23" s="108"/>
      <c r="J23" s="108"/>
      <c r="K23" s="108"/>
      <c r="L23" s="108"/>
      <c r="M23" s="108"/>
      <c r="N23" s="108"/>
      <c r="O23" s="108"/>
      <c r="P23" s="59"/>
      <c r="Q23" s="59"/>
      <c r="R23" s="59"/>
      <c r="S23" s="59"/>
      <c r="T23" s="59"/>
      <c r="U23" s="59"/>
      <c r="V23" s="59"/>
      <c r="W23" s="59"/>
      <c r="X23" s="59"/>
      <c r="Y23" s="59"/>
      <c r="Z23" s="59"/>
      <c r="AA23" s="59"/>
      <c r="AB23" s="84"/>
      <c r="AC23" s="84"/>
      <c r="AD23" s="84"/>
      <c r="AE23" s="84"/>
      <c r="AF23" s="84"/>
      <c r="AG23" s="84"/>
      <c r="AH23" s="1"/>
    </row>
    <row r="24" spans="2:34" ht="17" thickBot="1" x14ac:dyDescent="0.25">
      <c r="B24" s="8"/>
      <c r="C24" s="8"/>
      <c r="D24" s="9"/>
      <c r="E24" s="10"/>
      <c r="F24" s="18"/>
      <c r="H24" s="108"/>
      <c r="I24" s="108"/>
      <c r="J24" s="108"/>
      <c r="K24" s="108"/>
      <c r="L24" s="108"/>
      <c r="M24" s="108"/>
      <c r="N24" s="108"/>
      <c r="O24" s="108"/>
      <c r="P24" s="59"/>
      <c r="Q24" s="59"/>
      <c r="R24" s="59"/>
      <c r="S24" s="59"/>
      <c r="T24" s="59"/>
      <c r="U24" s="59"/>
      <c r="V24" s="59"/>
      <c r="W24" s="59"/>
      <c r="X24" s="59"/>
      <c r="Y24" s="59"/>
      <c r="Z24" s="59"/>
      <c r="AA24" s="59"/>
      <c r="AB24" s="84"/>
      <c r="AC24" s="84"/>
      <c r="AD24" s="84"/>
      <c r="AE24" s="84"/>
      <c r="AF24" s="84"/>
      <c r="AG24" s="84"/>
      <c r="AH24" s="1"/>
    </row>
    <row r="25" spans="2:34" ht="17" thickBot="1" x14ac:dyDescent="0.25">
      <c r="B25" s="105" t="s">
        <v>1</v>
      </c>
      <c r="C25" s="106"/>
      <c r="D25" s="106"/>
      <c r="E25" s="106"/>
      <c r="F25" s="107"/>
      <c r="H25" s="124" t="s">
        <v>210</v>
      </c>
      <c r="I25" s="125"/>
      <c r="J25" s="125"/>
      <c r="K25" s="125"/>
      <c r="L25" s="125"/>
      <c r="M25" s="125"/>
      <c r="N25" s="126"/>
      <c r="P25" s="59"/>
      <c r="Q25" s="59"/>
      <c r="R25" s="59"/>
      <c r="S25" s="59"/>
      <c r="T25" s="59"/>
      <c r="U25" s="59"/>
      <c r="V25" s="59"/>
      <c r="W25" s="59"/>
      <c r="X25" s="59"/>
      <c r="Y25" s="59"/>
      <c r="Z25" s="59"/>
      <c r="AA25" s="59"/>
      <c r="AB25" s="84"/>
      <c r="AC25" s="84"/>
      <c r="AD25" s="84"/>
      <c r="AE25" s="84"/>
      <c r="AF25" s="84"/>
      <c r="AG25" s="84"/>
      <c r="AH25" s="1"/>
    </row>
    <row r="26" spans="2:34" x14ac:dyDescent="0.2">
      <c r="P26" s="59"/>
      <c r="Q26" s="59"/>
      <c r="R26" s="59"/>
      <c r="S26" s="59"/>
      <c r="T26" s="59"/>
      <c r="U26" s="59"/>
      <c r="V26" s="59"/>
      <c r="W26" s="59"/>
      <c r="X26" s="59"/>
      <c r="Y26" s="59"/>
      <c r="Z26" s="59"/>
      <c r="AA26" s="59"/>
      <c r="AB26" s="84"/>
      <c r="AC26" s="84"/>
      <c r="AD26" s="84"/>
      <c r="AE26" s="84"/>
      <c r="AF26" s="84"/>
      <c r="AG26" s="84"/>
      <c r="AH26" s="1"/>
    </row>
    <row r="27" spans="2:34" ht="22" thickBot="1" x14ac:dyDescent="0.3">
      <c r="B27" s="49" t="s">
        <v>65</v>
      </c>
      <c r="C27" s="15"/>
      <c r="D27" s="15"/>
      <c r="E27" s="50" t="s">
        <v>2</v>
      </c>
      <c r="F27" s="50" t="s">
        <v>205</v>
      </c>
      <c r="G27" s="50" t="s">
        <v>204</v>
      </c>
      <c r="P27" s="59"/>
      <c r="Q27" s="59"/>
      <c r="R27" s="59"/>
      <c r="S27" s="59"/>
      <c r="T27" s="59"/>
      <c r="U27" s="59"/>
      <c r="V27" s="59"/>
      <c r="W27" s="59"/>
      <c r="X27" s="59"/>
      <c r="Y27" s="59"/>
      <c r="Z27" s="59"/>
      <c r="AA27" s="59"/>
      <c r="AB27" s="84"/>
      <c r="AC27" s="84"/>
      <c r="AD27" s="84"/>
      <c r="AE27" s="84"/>
      <c r="AF27" s="84"/>
      <c r="AG27" s="84"/>
      <c r="AH27" s="1"/>
    </row>
    <row r="28" spans="2:34" x14ac:dyDescent="0.2">
      <c r="B28" s="1" t="s">
        <v>6</v>
      </c>
      <c r="C28" s="23" t="s">
        <v>4</v>
      </c>
      <c r="D28" t="s">
        <v>5</v>
      </c>
      <c r="E28">
        <v>6</v>
      </c>
      <c r="F28" s="75">
        <v>1</v>
      </c>
      <c r="G28" s="89"/>
      <c r="H28" s="89"/>
      <c r="I28" s="89"/>
      <c r="J28" s="59"/>
      <c r="K28" s="59"/>
      <c r="L28" s="59"/>
      <c r="M28" s="59"/>
      <c r="N28" s="59"/>
      <c r="O28" s="59"/>
      <c r="P28" s="59"/>
      <c r="Q28" s="59"/>
      <c r="R28" s="59"/>
      <c r="S28" s="59"/>
      <c r="T28" s="59"/>
      <c r="U28" s="59"/>
      <c r="V28" s="59"/>
      <c r="W28" s="59"/>
      <c r="X28" s="59"/>
      <c r="Y28" s="59"/>
      <c r="Z28" s="59"/>
      <c r="AA28" s="59"/>
      <c r="AB28" s="84"/>
      <c r="AC28" s="84"/>
      <c r="AD28" s="84"/>
      <c r="AE28" s="84"/>
      <c r="AF28" s="84"/>
      <c r="AG28" s="84"/>
      <c r="AH28" s="1"/>
    </row>
    <row r="29" spans="2:34" x14ac:dyDescent="0.2">
      <c r="B29" s="1" t="s">
        <v>6</v>
      </c>
      <c r="C29" s="23" t="s">
        <v>92</v>
      </c>
      <c r="D29" t="s">
        <v>62</v>
      </c>
      <c r="E29">
        <v>5</v>
      </c>
      <c r="F29" s="75">
        <v>1.2</v>
      </c>
      <c r="G29" s="89"/>
      <c r="H29" s="89"/>
      <c r="I29" s="89"/>
      <c r="J29" s="59"/>
      <c r="K29" s="59"/>
      <c r="L29" s="59"/>
      <c r="M29" s="59"/>
      <c r="N29" s="59"/>
      <c r="O29" s="59">
        <f>E29/2</f>
        <v>2.5</v>
      </c>
      <c r="P29" s="59"/>
      <c r="Q29" s="59"/>
      <c r="R29" s="59"/>
      <c r="S29" s="59"/>
      <c r="T29" s="59"/>
      <c r="U29" s="59"/>
      <c r="V29" s="59"/>
      <c r="W29" s="59"/>
      <c r="X29" s="59"/>
      <c r="Y29" s="59"/>
      <c r="Z29" s="59"/>
      <c r="AA29" s="59"/>
      <c r="AB29" s="84"/>
      <c r="AC29" s="84"/>
      <c r="AD29" s="84"/>
      <c r="AE29" s="84"/>
      <c r="AF29" s="84"/>
      <c r="AG29" s="84"/>
      <c r="AH29" s="1"/>
    </row>
    <row r="30" spans="2:34" x14ac:dyDescent="0.2">
      <c r="B30" s="1" t="s">
        <v>6</v>
      </c>
      <c r="C30" s="23" t="s">
        <v>42</v>
      </c>
      <c r="D30" t="s">
        <v>63</v>
      </c>
      <c r="E30">
        <v>5</v>
      </c>
      <c r="F30" s="75">
        <v>2</v>
      </c>
      <c r="G30" s="89"/>
      <c r="H30" s="89"/>
      <c r="I30" s="89"/>
      <c r="J30" s="59"/>
      <c r="K30" s="59"/>
      <c r="L30" s="59"/>
      <c r="M30" s="59"/>
      <c r="N30" s="59"/>
      <c r="O30" s="59"/>
      <c r="P30" s="59"/>
      <c r="Q30" s="59"/>
      <c r="R30" s="59"/>
      <c r="S30" s="59"/>
      <c r="T30" s="59"/>
      <c r="U30" s="59"/>
      <c r="V30" s="59"/>
      <c r="W30" s="59"/>
      <c r="X30" s="59"/>
      <c r="Y30" s="59"/>
      <c r="Z30" s="59"/>
      <c r="AA30" s="59"/>
      <c r="AB30" s="84"/>
      <c r="AC30" s="84"/>
      <c r="AD30" s="84"/>
      <c r="AE30" s="84"/>
      <c r="AF30" s="84"/>
      <c r="AG30" s="84"/>
      <c r="AH30" s="1"/>
    </row>
    <row r="31" spans="2:34" x14ac:dyDescent="0.2">
      <c r="B31" s="1" t="s">
        <v>6</v>
      </c>
      <c r="C31" s="23" t="s">
        <v>176</v>
      </c>
      <c r="D31" t="s">
        <v>64</v>
      </c>
      <c r="E31">
        <v>7</v>
      </c>
      <c r="F31" s="75">
        <v>1.2</v>
      </c>
      <c r="G31" s="89"/>
      <c r="H31" s="89"/>
      <c r="I31" s="89"/>
      <c r="J31" s="59"/>
      <c r="K31" s="59"/>
      <c r="L31" s="59"/>
      <c r="M31" s="59"/>
      <c r="N31" s="59"/>
      <c r="O31" s="59">
        <f>E31/2</f>
        <v>3.5</v>
      </c>
      <c r="P31" s="59"/>
      <c r="Q31" s="59"/>
      <c r="R31" s="59"/>
      <c r="S31" s="59"/>
      <c r="T31" s="59"/>
      <c r="U31" s="59"/>
      <c r="V31" s="59"/>
      <c r="W31" s="59"/>
      <c r="X31" s="59"/>
      <c r="Y31" s="59"/>
      <c r="Z31" s="59"/>
      <c r="AA31" s="59"/>
      <c r="AB31" s="84"/>
      <c r="AC31" s="84"/>
      <c r="AD31" s="84"/>
      <c r="AE31" s="84"/>
      <c r="AF31" s="84"/>
      <c r="AG31" s="84"/>
      <c r="AH31" s="1"/>
    </row>
    <row r="32" spans="2:34" x14ac:dyDescent="0.2">
      <c r="G32" s="89"/>
      <c r="H32" s="89"/>
      <c r="I32" s="89"/>
      <c r="J32" s="59"/>
      <c r="K32" s="59"/>
      <c r="L32" s="59"/>
      <c r="M32" s="59"/>
      <c r="N32" s="59"/>
      <c r="O32" s="59"/>
      <c r="P32" s="59"/>
      <c r="Q32" s="59"/>
      <c r="R32" s="59"/>
      <c r="S32" s="59"/>
      <c r="T32" s="59"/>
      <c r="U32" s="59"/>
      <c r="V32" s="59"/>
      <c r="W32" s="59"/>
      <c r="X32" s="59"/>
      <c r="Y32" s="59"/>
      <c r="Z32" s="59"/>
      <c r="AA32" s="59"/>
      <c r="AB32" s="84"/>
      <c r="AC32" s="84"/>
      <c r="AD32" s="84"/>
      <c r="AE32" s="84"/>
      <c r="AF32" s="84"/>
      <c r="AG32" s="84"/>
      <c r="AH32" s="1"/>
    </row>
    <row r="33" spans="2:34" ht="22" thickBot="1" x14ac:dyDescent="0.3">
      <c r="B33" s="19" t="s">
        <v>97</v>
      </c>
      <c r="G33" s="89"/>
      <c r="H33" s="89"/>
      <c r="I33" s="89"/>
      <c r="J33" s="59"/>
      <c r="K33" s="59"/>
      <c r="L33" s="59"/>
      <c r="M33" s="59"/>
      <c r="N33" s="59"/>
      <c r="O33" s="59"/>
      <c r="P33" s="59"/>
      <c r="Q33" s="59"/>
      <c r="R33" s="59"/>
      <c r="S33" s="59"/>
      <c r="T33" s="59"/>
      <c r="U33" s="59"/>
      <c r="V33" s="59"/>
      <c r="W33" s="59"/>
      <c r="X33" s="59"/>
      <c r="Y33" s="59"/>
      <c r="Z33" s="59"/>
      <c r="AA33" s="59"/>
      <c r="AB33" s="84"/>
      <c r="AC33" s="84"/>
      <c r="AD33" s="84"/>
      <c r="AE33" s="84"/>
      <c r="AF33" s="84"/>
      <c r="AG33" s="84"/>
      <c r="AH33" s="1"/>
    </row>
    <row r="34" spans="2:34" ht="17" thickBot="1" x14ac:dyDescent="0.25">
      <c r="B34" s="21" t="s">
        <v>9</v>
      </c>
      <c r="C34" s="14" t="s">
        <v>84</v>
      </c>
      <c r="D34" s="15"/>
      <c r="E34" s="50" t="s">
        <v>2</v>
      </c>
      <c r="F34" s="50" t="s">
        <v>205</v>
      </c>
      <c r="G34" s="50" t="s">
        <v>204</v>
      </c>
      <c r="H34" s="89"/>
      <c r="I34" s="89"/>
      <c r="J34" s="59"/>
      <c r="K34" s="59"/>
      <c r="L34" s="59"/>
      <c r="M34" s="59"/>
      <c r="N34" s="59"/>
      <c r="O34" s="59"/>
      <c r="P34" s="59"/>
      <c r="Q34" s="59"/>
      <c r="R34" s="59"/>
      <c r="S34" s="59"/>
      <c r="T34" s="59"/>
      <c r="U34" s="59"/>
      <c r="V34" s="59"/>
      <c r="W34" s="59"/>
      <c r="X34" s="59"/>
      <c r="Y34" s="59"/>
      <c r="Z34" s="59"/>
      <c r="AA34" s="59"/>
      <c r="AB34" s="84"/>
      <c r="AC34" s="84"/>
      <c r="AD34" s="84"/>
      <c r="AE34" s="84"/>
      <c r="AF34" s="84"/>
      <c r="AG34" s="84"/>
      <c r="AH34" s="1"/>
    </row>
    <row r="35" spans="2:34" x14ac:dyDescent="0.2">
      <c r="B35" s="1" t="str">
        <f>B34</f>
        <v>No</v>
      </c>
      <c r="C35" s="23" t="s">
        <v>180</v>
      </c>
      <c r="D35" s="95" t="s">
        <v>66</v>
      </c>
      <c r="E35">
        <v>5</v>
      </c>
      <c r="F35" s="75">
        <v>2</v>
      </c>
      <c r="G35" s="89">
        <v>4</v>
      </c>
      <c r="H35" s="89"/>
      <c r="I35" s="89"/>
      <c r="J35" s="59"/>
      <c r="K35" s="59"/>
      <c r="L35" s="59"/>
      <c r="M35" s="59"/>
      <c r="N35" s="59"/>
      <c r="O35" s="59"/>
      <c r="P35" s="59"/>
      <c r="Q35" s="59"/>
      <c r="R35" s="59"/>
      <c r="S35" s="59"/>
      <c r="T35" s="59"/>
      <c r="U35" s="59"/>
      <c r="V35" s="59"/>
      <c r="W35" s="59"/>
      <c r="X35" s="59"/>
      <c r="Y35" s="59"/>
      <c r="Z35" s="59"/>
      <c r="AA35" s="59"/>
      <c r="AB35" s="84"/>
      <c r="AC35" s="84"/>
      <c r="AD35" s="84"/>
      <c r="AE35" s="84"/>
      <c r="AF35" s="84"/>
      <c r="AG35" s="84"/>
      <c r="AH35" s="1"/>
    </row>
    <row r="36" spans="2:34" x14ac:dyDescent="0.2">
      <c r="B36" s="1" t="str">
        <f t="shared" ref="B36:B40" si="0">B35</f>
        <v>No</v>
      </c>
      <c r="C36" s="23" t="s">
        <v>179</v>
      </c>
      <c r="D36" s="95" t="s">
        <v>67</v>
      </c>
      <c r="E36">
        <v>5</v>
      </c>
      <c r="F36" s="75">
        <v>4</v>
      </c>
      <c r="G36" s="89"/>
      <c r="H36" s="89"/>
      <c r="I36" s="89"/>
      <c r="J36" s="59"/>
      <c r="K36" s="59"/>
      <c r="L36" s="59"/>
      <c r="M36" s="59"/>
      <c r="N36" s="59"/>
      <c r="O36" s="59"/>
      <c r="P36" s="59"/>
      <c r="Q36" s="59"/>
      <c r="R36" s="59"/>
      <c r="S36" s="59"/>
      <c r="T36" s="59"/>
      <c r="U36" s="59"/>
      <c r="V36" s="59"/>
      <c r="W36" s="59"/>
      <c r="X36" s="59"/>
      <c r="Y36" s="59"/>
      <c r="Z36" s="59"/>
      <c r="AA36" s="59"/>
      <c r="AB36" s="84"/>
      <c r="AC36" s="84"/>
      <c r="AD36" s="84"/>
      <c r="AE36" s="84"/>
      <c r="AF36" s="84"/>
      <c r="AG36" s="84"/>
      <c r="AH36" s="1"/>
    </row>
    <row r="37" spans="2:34" x14ac:dyDescent="0.2">
      <c r="B37" s="1" t="str">
        <f t="shared" si="0"/>
        <v>No</v>
      </c>
      <c r="C37" s="23" t="s">
        <v>68</v>
      </c>
      <c r="D37" s="95" t="s">
        <v>7</v>
      </c>
      <c r="E37">
        <v>4</v>
      </c>
      <c r="F37" s="75">
        <v>4</v>
      </c>
      <c r="G37" s="89"/>
      <c r="H37" s="89"/>
      <c r="I37" s="89"/>
      <c r="J37" s="59"/>
      <c r="K37" s="59"/>
      <c r="L37" s="59"/>
      <c r="M37" s="59"/>
      <c r="N37" s="59"/>
      <c r="O37" s="59"/>
      <c r="P37" s="59"/>
      <c r="Q37" s="59"/>
      <c r="R37" s="59"/>
      <c r="S37" s="59"/>
      <c r="T37" s="59"/>
      <c r="U37" s="59"/>
      <c r="V37" s="59"/>
      <c r="W37" s="59"/>
      <c r="X37" s="59"/>
      <c r="Y37" s="59"/>
      <c r="Z37" s="59"/>
      <c r="AA37" s="59"/>
      <c r="AB37" s="84"/>
      <c r="AC37" s="84"/>
      <c r="AD37" s="84"/>
      <c r="AE37" s="84"/>
      <c r="AF37" s="84"/>
      <c r="AG37" s="84"/>
      <c r="AH37" s="1"/>
    </row>
    <row r="38" spans="2:34" x14ac:dyDescent="0.2">
      <c r="B38" s="1" t="str">
        <f t="shared" si="0"/>
        <v>No</v>
      </c>
      <c r="C38" s="23" t="s">
        <v>69</v>
      </c>
      <c r="D38" s="95" t="s">
        <v>8</v>
      </c>
      <c r="E38">
        <v>4</v>
      </c>
      <c r="F38" s="75">
        <v>3</v>
      </c>
      <c r="G38" s="89"/>
      <c r="H38" s="89"/>
      <c r="I38" s="89"/>
      <c r="J38" s="59"/>
      <c r="K38" s="59"/>
      <c r="L38" s="59"/>
      <c r="M38" s="59"/>
      <c r="N38" s="59"/>
      <c r="O38" s="59"/>
      <c r="P38" s="59"/>
      <c r="Q38" s="59"/>
      <c r="R38" s="59"/>
      <c r="S38" s="59"/>
      <c r="T38" s="59"/>
      <c r="U38" s="59"/>
      <c r="V38" s="59"/>
      <c r="W38" s="59"/>
      <c r="X38" s="59"/>
      <c r="Y38" s="59"/>
      <c r="Z38" s="59"/>
      <c r="AA38" s="59"/>
      <c r="AB38" s="84"/>
      <c r="AC38" s="84"/>
      <c r="AD38" s="84"/>
      <c r="AE38" s="84"/>
      <c r="AF38" s="84"/>
      <c r="AG38" s="84"/>
      <c r="AH38" s="1"/>
    </row>
    <row r="39" spans="2:34" x14ac:dyDescent="0.2">
      <c r="B39" s="1" t="str">
        <f t="shared" si="0"/>
        <v>No</v>
      </c>
      <c r="C39" s="23" t="s">
        <v>93</v>
      </c>
      <c r="D39" s="95" t="s">
        <v>70</v>
      </c>
      <c r="E39">
        <v>5</v>
      </c>
      <c r="F39" s="75">
        <v>1</v>
      </c>
      <c r="G39" s="89"/>
      <c r="H39" s="89"/>
      <c r="I39" s="89"/>
      <c r="J39" s="59"/>
      <c r="K39" s="59"/>
      <c r="L39" s="59"/>
      <c r="M39" s="59"/>
      <c r="N39" s="59"/>
      <c r="O39" s="59"/>
      <c r="P39" s="59"/>
      <c r="Q39" s="59"/>
      <c r="R39" s="59"/>
      <c r="S39" s="59"/>
      <c r="T39" s="59"/>
      <c r="U39" s="59"/>
      <c r="V39" s="59"/>
      <c r="W39" s="59"/>
      <c r="X39" s="59"/>
      <c r="Y39" s="59"/>
      <c r="Z39" s="59"/>
      <c r="AA39" s="59"/>
      <c r="AB39" s="1"/>
      <c r="AC39" s="1"/>
      <c r="AD39" s="1"/>
      <c r="AE39" s="1"/>
      <c r="AF39" s="1"/>
      <c r="AG39" s="1"/>
      <c r="AH39" s="1"/>
    </row>
    <row r="40" spans="2:34" x14ac:dyDescent="0.2">
      <c r="B40" s="1" t="str">
        <f t="shared" si="0"/>
        <v>No</v>
      </c>
      <c r="C40" s="23" t="s">
        <v>177</v>
      </c>
      <c r="D40" s="95" t="s">
        <v>178</v>
      </c>
      <c r="E40">
        <v>5</v>
      </c>
      <c r="F40" s="75">
        <v>4</v>
      </c>
      <c r="G40" s="89"/>
      <c r="H40" s="89"/>
      <c r="I40" s="89"/>
      <c r="J40" s="59"/>
      <c r="K40" s="59"/>
      <c r="L40" s="59"/>
      <c r="M40" s="59"/>
      <c r="N40" s="59"/>
      <c r="O40" s="59"/>
      <c r="P40" s="59"/>
      <c r="Q40" s="59"/>
      <c r="R40" s="59"/>
      <c r="S40" s="59"/>
      <c r="T40" s="59"/>
      <c r="U40" s="59"/>
      <c r="V40" s="59"/>
      <c r="W40" s="59"/>
      <c r="X40" s="59"/>
      <c r="Y40" s="59"/>
      <c r="Z40" s="59"/>
      <c r="AA40" s="59"/>
      <c r="AB40" s="1"/>
      <c r="AC40" s="1"/>
      <c r="AD40" s="1"/>
      <c r="AE40" s="1"/>
      <c r="AF40" s="1"/>
      <c r="AG40" s="1"/>
      <c r="AH40" s="1"/>
    </row>
    <row r="41" spans="2:34" ht="16" thickBot="1" x14ac:dyDescent="0.25">
      <c r="G41" s="89"/>
      <c r="H41" s="89"/>
      <c r="I41" s="89"/>
      <c r="J41" s="59"/>
      <c r="K41" s="59"/>
      <c r="L41" s="59"/>
      <c r="M41" s="59"/>
      <c r="N41" s="59"/>
      <c r="O41" s="59"/>
      <c r="P41" s="59"/>
      <c r="Q41" s="59"/>
      <c r="R41" s="59"/>
      <c r="S41" s="59"/>
      <c r="T41" s="59"/>
      <c r="U41" s="59"/>
      <c r="V41" s="59"/>
      <c r="W41" s="59"/>
      <c r="X41" s="59"/>
      <c r="Y41" s="59"/>
      <c r="Z41" s="59"/>
      <c r="AA41" s="59"/>
      <c r="AB41" s="1"/>
      <c r="AC41" s="1"/>
      <c r="AD41" s="1"/>
      <c r="AE41" s="1"/>
      <c r="AF41" s="1"/>
      <c r="AG41" s="1"/>
      <c r="AH41" s="1"/>
    </row>
    <row r="42" spans="2:34" ht="17" thickBot="1" x14ac:dyDescent="0.25">
      <c r="B42" s="21" t="s">
        <v>9</v>
      </c>
      <c r="C42" s="14" t="s">
        <v>85</v>
      </c>
      <c r="D42" s="15"/>
      <c r="E42" s="50" t="s">
        <v>2</v>
      </c>
      <c r="F42" s="50" t="s">
        <v>205</v>
      </c>
      <c r="G42" s="50" t="s">
        <v>204</v>
      </c>
      <c r="H42" s="89"/>
      <c r="I42" s="89"/>
      <c r="J42" s="59"/>
      <c r="K42" s="59"/>
      <c r="L42" s="59"/>
      <c r="M42" s="59"/>
      <c r="N42" s="59"/>
      <c r="O42" s="59"/>
      <c r="P42" s="59"/>
      <c r="Q42" s="59"/>
      <c r="R42" s="84"/>
      <c r="S42" s="84"/>
      <c r="T42" s="84"/>
      <c r="U42" s="84"/>
      <c r="V42" s="84"/>
      <c r="W42" s="84"/>
      <c r="X42" s="84"/>
      <c r="Y42" s="84"/>
      <c r="Z42" s="84"/>
      <c r="AA42" s="84"/>
      <c r="AB42" s="1"/>
      <c r="AC42" s="1"/>
      <c r="AD42" s="1"/>
      <c r="AE42" s="1"/>
      <c r="AF42" s="1"/>
      <c r="AG42" s="1"/>
      <c r="AH42" s="1"/>
    </row>
    <row r="43" spans="2:34" x14ac:dyDescent="0.2">
      <c r="B43" s="1" t="str">
        <f>B42</f>
        <v>No</v>
      </c>
      <c r="C43" s="109" t="s">
        <v>158</v>
      </c>
      <c r="D43" t="s">
        <v>159</v>
      </c>
      <c r="E43">
        <v>4</v>
      </c>
      <c r="F43" s="75">
        <v>2</v>
      </c>
      <c r="G43" s="89"/>
      <c r="H43" s="89"/>
      <c r="I43" s="89"/>
      <c r="J43" s="59"/>
      <c r="K43" s="59"/>
      <c r="L43" s="59"/>
      <c r="M43" s="59"/>
      <c r="N43" s="59"/>
      <c r="O43" s="59"/>
      <c r="P43" s="59"/>
      <c r="Q43" s="59"/>
      <c r="R43" s="84"/>
      <c r="S43" s="84"/>
      <c r="T43" s="84"/>
      <c r="U43" s="84"/>
      <c r="V43" s="84"/>
      <c r="W43" s="84"/>
      <c r="X43" s="84"/>
      <c r="Y43" s="84"/>
      <c r="Z43" s="84"/>
      <c r="AA43" s="84"/>
      <c r="AB43" s="1"/>
      <c r="AC43" s="1"/>
      <c r="AD43" s="1"/>
      <c r="AE43" s="1"/>
      <c r="AF43" s="1"/>
      <c r="AG43" s="1"/>
      <c r="AH43" s="1"/>
    </row>
    <row r="44" spans="2:34" x14ac:dyDescent="0.2">
      <c r="B44" s="1" t="str">
        <f t="shared" ref="B44:B48" si="1">B43</f>
        <v>No</v>
      </c>
      <c r="C44" s="109" t="s">
        <v>183</v>
      </c>
      <c r="D44" t="s">
        <v>10</v>
      </c>
      <c r="E44">
        <v>4</v>
      </c>
      <c r="F44" s="75">
        <v>3</v>
      </c>
      <c r="G44" s="89"/>
      <c r="H44" s="89"/>
      <c r="I44" s="89"/>
      <c r="J44" s="59"/>
      <c r="K44" s="59"/>
      <c r="L44" s="59"/>
      <c r="M44" s="59"/>
      <c r="N44" s="59"/>
      <c r="O44" s="59"/>
      <c r="P44" s="59"/>
      <c r="Q44" s="59"/>
      <c r="R44" s="84"/>
      <c r="S44" s="84"/>
      <c r="T44" s="84"/>
      <c r="U44" s="84"/>
      <c r="V44" s="84"/>
      <c r="W44" s="84"/>
      <c r="X44" s="84"/>
      <c r="Y44" s="84"/>
      <c r="Z44" s="84"/>
      <c r="AA44" s="84"/>
      <c r="AB44" s="1"/>
      <c r="AC44" s="1"/>
      <c r="AD44" s="1"/>
      <c r="AE44" s="1"/>
      <c r="AF44" s="1"/>
      <c r="AG44" s="1"/>
      <c r="AH44" s="1"/>
    </row>
    <row r="45" spans="2:34" x14ac:dyDescent="0.2">
      <c r="B45" s="1" t="str">
        <f t="shared" si="1"/>
        <v>No</v>
      </c>
      <c r="C45" s="23" t="s">
        <v>88</v>
      </c>
      <c r="D45" s="95" t="s">
        <v>89</v>
      </c>
      <c r="E45">
        <v>6</v>
      </c>
      <c r="F45" s="75">
        <v>1</v>
      </c>
      <c r="G45" s="89"/>
      <c r="H45" s="89"/>
      <c r="I45" s="89"/>
      <c r="J45" s="59"/>
      <c r="K45" s="59"/>
      <c r="L45" s="59"/>
      <c r="M45" s="59"/>
      <c r="N45" s="59"/>
      <c r="O45" s="59"/>
      <c r="P45" s="59"/>
      <c r="Q45" s="59"/>
      <c r="R45" s="84"/>
      <c r="S45" s="84"/>
      <c r="T45" s="84"/>
      <c r="U45" s="84"/>
      <c r="V45" s="84"/>
      <c r="W45" s="84"/>
      <c r="X45" s="84"/>
      <c r="Y45" s="84"/>
      <c r="Z45" s="84"/>
      <c r="AA45" s="84"/>
      <c r="AB45" s="1"/>
      <c r="AC45" s="1"/>
      <c r="AD45" s="1"/>
      <c r="AE45" s="1"/>
      <c r="AF45" s="1"/>
      <c r="AG45" s="1"/>
      <c r="AH45" s="1"/>
    </row>
    <row r="46" spans="2:34" x14ac:dyDescent="0.2">
      <c r="B46" s="1" t="str">
        <f t="shared" si="1"/>
        <v>No</v>
      </c>
      <c r="C46" s="23" t="s">
        <v>182</v>
      </c>
      <c r="D46" s="87" t="s">
        <v>181</v>
      </c>
      <c r="E46">
        <v>6</v>
      </c>
      <c r="F46" s="75">
        <v>2</v>
      </c>
      <c r="G46" s="89"/>
      <c r="H46" s="89"/>
      <c r="I46" s="89"/>
      <c r="J46" s="59"/>
      <c r="K46" s="59"/>
      <c r="L46" s="59"/>
      <c r="M46" s="59"/>
      <c r="N46" s="59"/>
      <c r="O46" s="59"/>
      <c r="P46" s="59"/>
      <c r="Q46" s="59"/>
      <c r="R46" s="84"/>
      <c r="S46" s="84"/>
      <c r="T46" s="84"/>
      <c r="U46" s="84"/>
      <c r="V46" s="84"/>
      <c r="W46" s="84"/>
      <c r="X46" s="84"/>
      <c r="Y46" s="84"/>
      <c r="Z46" s="84"/>
      <c r="AA46" s="84"/>
      <c r="AB46" s="1"/>
      <c r="AC46" s="1"/>
      <c r="AD46" s="1"/>
      <c r="AE46" s="1"/>
      <c r="AF46" s="1"/>
      <c r="AG46" s="1"/>
      <c r="AH46" s="1"/>
    </row>
    <row r="47" spans="2:34" x14ac:dyDescent="0.2">
      <c r="B47" s="1" t="str">
        <f t="shared" si="1"/>
        <v>No</v>
      </c>
      <c r="C47" s="23" t="s">
        <v>90</v>
      </c>
      <c r="D47" s="95" t="s">
        <v>13</v>
      </c>
      <c r="E47">
        <v>4</v>
      </c>
      <c r="F47" s="75">
        <v>3</v>
      </c>
      <c r="G47" s="89"/>
      <c r="H47" s="89"/>
      <c r="I47" s="89"/>
      <c r="J47" s="59"/>
      <c r="K47" s="59"/>
      <c r="L47" s="59"/>
      <c r="M47" s="59"/>
      <c r="N47" s="59"/>
      <c r="O47" s="59"/>
      <c r="P47" s="59"/>
      <c r="Q47" s="59"/>
      <c r="R47" s="84"/>
      <c r="S47" s="84"/>
      <c r="T47" s="84"/>
      <c r="U47" s="84"/>
      <c r="V47" s="84"/>
      <c r="W47" s="84"/>
      <c r="X47" s="84"/>
      <c r="Y47" s="84"/>
      <c r="Z47" s="84"/>
      <c r="AA47" s="84"/>
      <c r="AB47" s="1"/>
      <c r="AC47" s="1"/>
      <c r="AD47" s="1"/>
      <c r="AE47" s="1"/>
      <c r="AF47" s="1"/>
      <c r="AG47" s="1"/>
      <c r="AH47" s="1"/>
    </row>
    <row r="48" spans="2:34" x14ac:dyDescent="0.2">
      <c r="B48" s="1" t="str">
        <f t="shared" si="1"/>
        <v>No</v>
      </c>
      <c r="C48" s="23" t="s">
        <v>14</v>
      </c>
      <c r="D48" s="95" t="s">
        <v>91</v>
      </c>
      <c r="E48">
        <v>5</v>
      </c>
      <c r="F48" s="75">
        <v>2</v>
      </c>
      <c r="G48" s="89"/>
      <c r="H48" s="89"/>
      <c r="I48" s="89"/>
      <c r="J48" s="59"/>
      <c r="K48" s="59"/>
      <c r="L48" s="59"/>
      <c r="M48" s="59"/>
      <c r="N48" s="59"/>
      <c r="O48" s="59"/>
      <c r="P48" s="59"/>
      <c r="Q48" s="59"/>
      <c r="R48" s="84"/>
      <c r="S48" s="84"/>
      <c r="T48" s="84"/>
      <c r="U48" s="84"/>
      <c r="V48" s="84"/>
      <c r="W48" s="84"/>
      <c r="X48" s="84"/>
      <c r="Y48" s="84"/>
      <c r="Z48" s="84"/>
      <c r="AA48" s="84"/>
      <c r="AB48" s="1"/>
      <c r="AC48" s="1"/>
      <c r="AD48" s="1"/>
      <c r="AE48" s="1"/>
      <c r="AF48" s="1"/>
      <c r="AG48" s="1"/>
      <c r="AH48" s="1"/>
    </row>
    <row r="49" spans="2:34" s="76" customFormat="1" x14ac:dyDescent="0.2">
      <c r="F49" s="77"/>
      <c r="G49" s="89"/>
      <c r="H49" s="89"/>
      <c r="I49" s="89"/>
      <c r="J49" s="59"/>
      <c r="K49" s="59"/>
      <c r="L49" s="59"/>
      <c r="M49" s="59"/>
      <c r="N49" s="59"/>
      <c r="O49" s="59"/>
      <c r="P49" s="59"/>
      <c r="Q49" s="59"/>
      <c r="R49" s="84"/>
      <c r="S49" s="84"/>
      <c r="T49" s="84"/>
      <c r="U49" s="84"/>
      <c r="V49" s="84"/>
      <c r="W49" s="84"/>
      <c r="X49" s="84"/>
      <c r="Y49" s="84"/>
      <c r="Z49" s="84"/>
      <c r="AA49" s="84"/>
      <c r="AB49" s="1"/>
      <c r="AC49" s="1"/>
      <c r="AD49" s="1"/>
      <c r="AE49" s="1"/>
      <c r="AF49" s="1"/>
      <c r="AG49" s="1"/>
      <c r="AH49" s="1"/>
    </row>
    <row r="50" spans="2:34" ht="16" thickBot="1" x14ac:dyDescent="0.25">
      <c r="G50" s="89"/>
      <c r="H50" s="89"/>
      <c r="I50" s="89"/>
      <c r="J50" s="59"/>
      <c r="K50" s="59"/>
      <c r="L50" s="59"/>
      <c r="M50" s="59"/>
      <c r="N50" s="59"/>
      <c r="O50" s="59"/>
      <c r="P50" s="59"/>
      <c r="Q50" s="59"/>
      <c r="R50" s="84"/>
      <c r="S50" s="84"/>
      <c r="T50" s="84"/>
      <c r="U50" s="84"/>
      <c r="V50" s="84"/>
      <c r="W50" s="84"/>
      <c r="X50" s="84"/>
      <c r="Y50" s="84"/>
      <c r="Z50" s="84"/>
      <c r="AA50" s="84"/>
      <c r="AB50" s="1"/>
      <c r="AC50" s="1"/>
      <c r="AD50" s="1"/>
      <c r="AE50" s="1"/>
      <c r="AF50" s="1"/>
      <c r="AG50" s="1"/>
      <c r="AH50" s="1"/>
    </row>
    <row r="51" spans="2:34" ht="17" thickBot="1" x14ac:dyDescent="0.25">
      <c r="B51" s="21" t="s">
        <v>9</v>
      </c>
      <c r="C51" s="14" t="s">
        <v>86</v>
      </c>
      <c r="D51" s="58"/>
      <c r="E51" s="50" t="s">
        <v>2</v>
      </c>
      <c r="F51" s="50" t="s">
        <v>205</v>
      </c>
      <c r="G51" s="50" t="s">
        <v>204</v>
      </c>
      <c r="H51" s="89"/>
      <c r="I51" s="89"/>
      <c r="J51" s="59"/>
      <c r="K51" s="59"/>
      <c r="L51" s="59"/>
      <c r="M51" s="59"/>
      <c r="N51" s="59"/>
      <c r="O51" s="59"/>
      <c r="P51" s="59"/>
      <c r="Q51" s="59"/>
      <c r="R51" s="84"/>
      <c r="S51" s="84"/>
      <c r="T51" s="84"/>
      <c r="U51" s="84"/>
      <c r="V51" s="84"/>
      <c r="W51" s="84"/>
      <c r="X51" s="84"/>
      <c r="Y51" s="84"/>
      <c r="Z51" s="84"/>
      <c r="AA51" s="84"/>
      <c r="AB51" s="1"/>
      <c r="AC51" s="1"/>
      <c r="AD51" s="1"/>
      <c r="AE51" s="1"/>
      <c r="AF51" s="1"/>
      <c r="AG51" s="1"/>
      <c r="AH51" s="1"/>
    </row>
    <row r="52" spans="2:34" x14ac:dyDescent="0.2">
      <c r="B52" s="1" t="str">
        <f>B51</f>
        <v>No</v>
      </c>
      <c r="C52" s="23" t="s">
        <v>71</v>
      </c>
      <c r="D52" s="95" t="s">
        <v>72</v>
      </c>
      <c r="E52">
        <v>6</v>
      </c>
      <c r="F52" s="75">
        <v>2</v>
      </c>
      <c r="G52" s="89"/>
      <c r="H52" s="89"/>
      <c r="I52" s="89"/>
      <c r="J52" s="59"/>
      <c r="K52" s="59"/>
      <c r="L52" s="59"/>
      <c r="M52" s="59"/>
      <c r="N52" s="59"/>
      <c r="O52" s="59"/>
      <c r="P52" s="59"/>
      <c r="Q52" s="59"/>
      <c r="R52" s="84"/>
      <c r="S52" s="84"/>
      <c r="T52" s="84"/>
      <c r="U52" s="84"/>
      <c r="V52" s="84"/>
      <c r="W52" s="84"/>
      <c r="X52" s="84"/>
      <c r="Y52" s="84"/>
      <c r="Z52" s="84"/>
      <c r="AA52" s="84"/>
      <c r="AB52" s="1"/>
      <c r="AC52" s="1"/>
      <c r="AD52" s="1"/>
      <c r="AE52" s="1"/>
      <c r="AF52" s="1"/>
      <c r="AG52" s="1"/>
      <c r="AH52" s="1"/>
    </row>
    <row r="53" spans="2:34" x14ac:dyDescent="0.2">
      <c r="B53" s="1" t="str">
        <f t="shared" ref="B53:B57" si="2">B52</f>
        <v>No</v>
      </c>
      <c r="C53" s="23" t="s">
        <v>15</v>
      </c>
      <c r="D53" s="95" t="s">
        <v>73</v>
      </c>
      <c r="E53">
        <v>4</v>
      </c>
      <c r="F53" s="75">
        <v>4</v>
      </c>
      <c r="G53" s="89"/>
      <c r="H53" s="89"/>
      <c r="I53" s="89"/>
      <c r="J53" s="59"/>
      <c r="K53" s="59"/>
      <c r="L53" s="59"/>
      <c r="M53" s="59"/>
      <c r="N53" s="59"/>
      <c r="O53" s="59"/>
      <c r="P53" s="59"/>
      <c r="Q53" s="59"/>
      <c r="R53" s="84"/>
      <c r="S53" s="84"/>
      <c r="T53" s="84"/>
      <c r="U53" s="84"/>
      <c r="V53" s="84"/>
      <c r="W53" s="84"/>
      <c r="X53" s="84"/>
      <c r="Y53" s="84"/>
      <c r="Z53" s="84"/>
      <c r="AA53" s="84"/>
      <c r="AB53" s="1"/>
      <c r="AC53" s="1"/>
      <c r="AD53" s="1"/>
      <c r="AE53" s="1"/>
      <c r="AF53" s="1"/>
      <c r="AG53" s="1"/>
      <c r="AH53" s="1"/>
    </row>
    <row r="54" spans="2:34" x14ac:dyDescent="0.2">
      <c r="B54" s="1" t="str">
        <f t="shared" si="2"/>
        <v>No</v>
      </c>
      <c r="C54" s="23" t="s">
        <v>74</v>
      </c>
      <c r="D54" s="95" t="s">
        <v>16</v>
      </c>
      <c r="E54">
        <v>4</v>
      </c>
      <c r="F54" s="75">
        <v>3</v>
      </c>
      <c r="G54" s="89"/>
      <c r="H54" s="89"/>
      <c r="I54" s="89"/>
      <c r="J54" s="59"/>
      <c r="K54" s="59"/>
      <c r="L54" s="59"/>
      <c r="M54" s="59"/>
      <c r="N54" s="59"/>
      <c r="O54" s="59"/>
      <c r="P54" s="59"/>
      <c r="Q54" s="59"/>
      <c r="R54" s="84"/>
      <c r="S54" s="84"/>
      <c r="T54" s="84"/>
      <c r="U54" s="84"/>
      <c r="V54" s="84"/>
      <c r="W54" s="84"/>
      <c r="X54" s="84"/>
      <c r="Y54" s="84"/>
      <c r="Z54" s="84"/>
      <c r="AA54" s="84"/>
      <c r="AB54" s="1"/>
      <c r="AC54" s="1"/>
      <c r="AD54" s="1"/>
      <c r="AE54" s="1"/>
      <c r="AF54" s="1"/>
      <c r="AG54" s="1"/>
      <c r="AH54" s="1"/>
    </row>
    <row r="55" spans="2:34" x14ac:dyDescent="0.2">
      <c r="B55" s="1" t="str">
        <f t="shared" si="2"/>
        <v>No</v>
      </c>
      <c r="C55" s="23" t="s">
        <v>160</v>
      </c>
      <c r="D55" s="95" t="s">
        <v>161</v>
      </c>
      <c r="E55">
        <v>3</v>
      </c>
      <c r="F55" s="75">
        <v>3</v>
      </c>
      <c r="G55" s="89"/>
      <c r="H55" s="89"/>
      <c r="I55" s="89"/>
      <c r="J55" s="59"/>
      <c r="K55" s="59"/>
      <c r="L55" s="59"/>
      <c r="M55" s="59"/>
      <c r="N55" s="59"/>
      <c r="O55" s="59"/>
      <c r="P55" s="59"/>
      <c r="Q55" s="59"/>
      <c r="R55" s="84"/>
      <c r="S55" s="84"/>
      <c r="T55" s="84"/>
      <c r="U55" s="84"/>
      <c r="V55" s="84"/>
      <c r="W55" s="84"/>
      <c r="X55" s="84"/>
      <c r="Y55" s="84"/>
      <c r="Z55" s="84"/>
      <c r="AA55" s="84"/>
      <c r="AB55" s="1"/>
      <c r="AC55" s="1"/>
      <c r="AD55" s="1"/>
      <c r="AE55" s="1"/>
      <c r="AF55" s="1"/>
      <c r="AG55" s="1"/>
      <c r="AH55" s="1"/>
    </row>
    <row r="56" spans="2:34" x14ac:dyDescent="0.2">
      <c r="B56" s="1" t="str">
        <f t="shared" si="2"/>
        <v>No</v>
      </c>
      <c r="C56" s="23" t="s">
        <v>17</v>
      </c>
      <c r="D56" s="95" t="s">
        <v>18</v>
      </c>
      <c r="E56">
        <v>5</v>
      </c>
      <c r="F56" s="75">
        <v>3.4</v>
      </c>
      <c r="G56" s="89"/>
      <c r="H56" s="89"/>
      <c r="I56" s="89"/>
      <c r="J56" s="59"/>
      <c r="K56" s="59"/>
      <c r="L56" s="59"/>
      <c r="M56" s="59"/>
      <c r="N56" s="59"/>
      <c r="O56" s="59">
        <f>E56/2</f>
        <v>2.5</v>
      </c>
      <c r="P56" s="59"/>
      <c r="Q56" s="59"/>
      <c r="R56" s="84"/>
      <c r="S56" s="84"/>
      <c r="T56" s="84"/>
      <c r="U56" s="84"/>
      <c r="V56" s="84"/>
      <c r="W56" s="84"/>
      <c r="X56" s="84"/>
      <c r="Y56" s="84"/>
      <c r="Z56" s="84"/>
      <c r="AA56" s="84"/>
      <c r="AB56" s="1"/>
      <c r="AC56" s="1"/>
      <c r="AD56" s="1"/>
      <c r="AE56" s="1"/>
      <c r="AF56" s="1"/>
      <c r="AG56" s="1"/>
      <c r="AH56" s="1"/>
    </row>
    <row r="57" spans="2:34" x14ac:dyDescent="0.2">
      <c r="B57" s="1" t="str">
        <f t="shared" si="2"/>
        <v>No</v>
      </c>
      <c r="C57" s="23" t="s">
        <v>75</v>
      </c>
      <c r="D57" s="95" t="s">
        <v>76</v>
      </c>
      <c r="E57">
        <v>5</v>
      </c>
      <c r="F57" s="75">
        <v>1</v>
      </c>
      <c r="G57" s="89"/>
      <c r="H57" s="89"/>
      <c r="I57" s="89"/>
      <c r="J57" s="59"/>
      <c r="K57" s="59"/>
      <c r="L57" s="59"/>
      <c r="M57" s="59"/>
      <c r="N57" s="59"/>
      <c r="O57" s="59"/>
      <c r="P57" s="59"/>
      <c r="Q57" s="59"/>
      <c r="R57" s="84"/>
      <c r="S57" s="84"/>
      <c r="T57" s="84"/>
      <c r="U57" s="84"/>
      <c r="V57" s="84"/>
      <c r="W57" s="84"/>
      <c r="X57" s="84"/>
      <c r="Y57" s="84"/>
      <c r="Z57" s="84"/>
      <c r="AA57" s="84"/>
      <c r="AB57" s="1"/>
      <c r="AC57" s="1"/>
      <c r="AD57" s="1"/>
      <c r="AE57" s="1"/>
      <c r="AF57" s="1"/>
      <c r="AG57" s="1"/>
      <c r="AH57" s="1"/>
    </row>
    <row r="58" spans="2:34" ht="16" thickBot="1" x14ac:dyDescent="0.25">
      <c r="C58" s="23"/>
      <c r="G58" s="89"/>
      <c r="H58" s="89"/>
      <c r="I58" s="89"/>
      <c r="J58" s="59"/>
      <c r="K58" s="59"/>
      <c r="L58" s="59"/>
      <c r="M58" s="59"/>
      <c r="N58" s="59"/>
      <c r="O58" s="59"/>
      <c r="P58" s="59"/>
      <c r="Q58" s="59"/>
      <c r="R58" s="84"/>
      <c r="S58" s="84"/>
      <c r="T58" s="84"/>
      <c r="U58" s="84"/>
      <c r="V58" s="84"/>
      <c r="W58" s="84"/>
      <c r="X58" s="84"/>
      <c r="Y58" s="84"/>
      <c r="Z58" s="84"/>
      <c r="AA58" s="84"/>
      <c r="AB58" s="1"/>
      <c r="AC58" s="1"/>
      <c r="AD58" s="1"/>
      <c r="AE58" s="1"/>
      <c r="AF58" s="1"/>
      <c r="AG58" s="1"/>
      <c r="AH58" s="1"/>
    </row>
    <row r="59" spans="2:34" ht="17" thickBot="1" x14ac:dyDescent="0.25">
      <c r="B59" s="21" t="s">
        <v>9</v>
      </c>
      <c r="C59" s="14" t="s">
        <v>87</v>
      </c>
      <c r="D59" s="15"/>
      <c r="E59" s="50" t="s">
        <v>2</v>
      </c>
      <c r="F59" s="50" t="s">
        <v>205</v>
      </c>
      <c r="G59" s="50" t="s">
        <v>204</v>
      </c>
      <c r="H59" s="89"/>
      <c r="I59" s="89"/>
      <c r="J59" s="59"/>
      <c r="K59" s="59"/>
      <c r="L59" s="59"/>
      <c r="M59" s="59"/>
      <c r="N59" s="59"/>
      <c r="O59" s="59"/>
      <c r="P59" s="59"/>
      <c r="Q59" s="59"/>
      <c r="R59" s="84"/>
      <c r="S59" s="84"/>
      <c r="T59" s="84"/>
      <c r="U59" s="84"/>
      <c r="V59" s="84"/>
      <c r="W59" s="84"/>
      <c r="X59" s="84"/>
      <c r="Y59" s="84"/>
      <c r="Z59" s="84"/>
      <c r="AA59" s="84"/>
      <c r="AB59" s="1"/>
      <c r="AC59" s="1"/>
      <c r="AD59" s="1"/>
      <c r="AE59" s="1"/>
      <c r="AF59" s="1"/>
      <c r="AG59" s="1"/>
      <c r="AH59" s="1"/>
    </row>
    <row r="60" spans="2:34" ht="16" x14ac:dyDescent="0.2">
      <c r="B60" s="43" t="str">
        <f>B59</f>
        <v>No</v>
      </c>
      <c r="C60" s="23" t="s">
        <v>77</v>
      </c>
      <c r="D60" s="95" t="s">
        <v>19</v>
      </c>
      <c r="E60" s="78">
        <v>5</v>
      </c>
      <c r="F60" s="78">
        <v>3</v>
      </c>
      <c r="G60" s="89"/>
      <c r="H60" s="89"/>
      <c r="I60" s="89"/>
      <c r="J60" s="59"/>
      <c r="K60" s="59"/>
      <c r="L60" s="59"/>
      <c r="M60" s="59"/>
      <c r="N60" s="59"/>
      <c r="O60" s="59"/>
      <c r="P60" s="59"/>
      <c r="Q60" s="59"/>
      <c r="R60" s="84"/>
      <c r="S60" s="84"/>
      <c r="T60" s="84"/>
      <c r="U60" s="84"/>
      <c r="V60" s="84"/>
      <c r="W60" s="84"/>
      <c r="X60" s="84"/>
      <c r="Y60" s="84"/>
      <c r="Z60" s="84"/>
      <c r="AA60" s="84"/>
      <c r="AB60" s="1"/>
      <c r="AC60" s="1"/>
      <c r="AD60" s="1"/>
      <c r="AE60" s="1"/>
      <c r="AF60" s="1"/>
      <c r="AG60" s="1"/>
      <c r="AH60" s="1"/>
    </row>
    <row r="61" spans="2:34" ht="16" x14ac:dyDescent="0.2">
      <c r="B61" s="43" t="str">
        <f t="shared" ref="B61:B65" si="3">B60</f>
        <v>No</v>
      </c>
      <c r="C61" s="23" t="s">
        <v>94</v>
      </c>
      <c r="D61" s="95" t="s">
        <v>162</v>
      </c>
      <c r="E61" s="78">
        <v>4</v>
      </c>
      <c r="F61" s="78">
        <v>1</v>
      </c>
      <c r="G61" s="89"/>
      <c r="H61" s="89"/>
      <c r="I61" s="89"/>
      <c r="J61" s="59"/>
      <c r="K61" s="59"/>
      <c r="L61" s="59"/>
      <c r="M61" s="59"/>
      <c r="N61" s="59"/>
      <c r="O61" s="59"/>
      <c r="P61" s="59"/>
      <c r="Q61" s="59"/>
      <c r="R61" s="84"/>
      <c r="S61" s="84"/>
      <c r="T61" s="84"/>
      <c r="U61" s="84"/>
      <c r="V61" s="84"/>
      <c r="W61" s="84"/>
      <c r="X61" s="84"/>
      <c r="Y61" s="84"/>
      <c r="Z61" s="84"/>
      <c r="AA61" s="84"/>
      <c r="AB61" s="1"/>
      <c r="AC61" s="1"/>
      <c r="AD61" s="1"/>
      <c r="AE61" s="1"/>
      <c r="AF61" s="1"/>
      <c r="AG61" s="1"/>
      <c r="AH61" s="1"/>
    </row>
    <row r="62" spans="2:34" ht="16" x14ac:dyDescent="0.2">
      <c r="B62" s="43" t="str">
        <f t="shared" si="3"/>
        <v>No</v>
      </c>
      <c r="C62" s="23" t="s">
        <v>79</v>
      </c>
      <c r="D62" s="95" t="s">
        <v>95</v>
      </c>
      <c r="E62" s="78">
        <v>3</v>
      </c>
      <c r="F62" s="78">
        <v>4</v>
      </c>
      <c r="G62" s="89"/>
      <c r="H62" s="89"/>
      <c r="I62" s="89"/>
      <c r="J62" s="59"/>
      <c r="K62" s="59"/>
      <c r="L62" s="59"/>
      <c r="M62" s="59"/>
      <c r="N62" s="59"/>
      <c r="O62" s="59"/>
      <c r="P62" s="59"/>
      <c r="Q62" s="59"/>
      <c r="R62" s="84"/>
      <c r="S62" s="84"/>
      <c r="T62" s="84"/>
      <c r="U62" s="84"/>
      <c r="V62" s="84"/>
      <c r="W62" s="84"/>
      <c r="X62" s="84"/>
      <c r="Y62" s="84"/>
      <c r="Z62" s="84"/>
      <c r="AA62" s="84"/>
      <c r="AB62" s="1"/>
      <c r="AC62" s="1"/>
      <c r="AD62" s="1"/>
      <c r="AE62" s="1"/>
      <c r="AF62" s="1"/>
      <c r="AG62" s="1"/>
      <c r="AH62" s="1"/>
    </row>
    <row r="63" spans="2:34" ht="16" x14ac:dyDescent="0.2">
      <c r="B63" s="43" t="str">
        <f t="shared" si="3"/>
        <v>No</v>
      </c>
      <c r="C63" s="23" t="s">
        <v>96</v>
      </c>
      <c r="D63" s="95" t="s">
        <v>184</v>
      </c>
      <c r="E63" s="78">
        <v>5</v>
      </c>
      <c r="F63" s="78">
        <v>3.4</v>
      </c>
      <c r="G63" s="89"/>
      <c r="H63" s="89"/>
      <c r="I63" s="89"/>
      <c r="J63" s="59"/>
      <c r="K63" s="59"/>
      <c r="L63" s="59"/>
      <c r="M63" s="59"/>
      <c r="N63" s="59"/>
      <c r="O63" s="59">
        <f>E63/2</f>
        <v>2.5</v>
      </c>
      <c r="P63" s="59"/>
      <c r="Q63" s="59"/>
      <c r="R63" s="84"/>
      <c r="S63" s="84"/>
      <c r="T63" s="84"/>
      <c r="U63" s="84"/>
      <c r="V63" s="84"/>
      <c r="W63" s="84"/>
      <c r="X63" s="84"/>
      <c r="Y63" s="84"/>
      <c r="Z63" s="84"/>
      <c r="AA63" s="84"/>
      <c r="AB63" s="1"/>
      <c r="AC63" s="1"/>
      <c r="AD63" s="1"/>
      <c r="AE63" s="1"/>
      <c r="AF63" s="1"/>
      <c r="AG63" s="1"/>
      <c r="AH63" s="1"/>
    </row>
    <row r="64" spans="2:34" ht="16" x14ac:dyDescent="0.2">
      <c r="B64" s="43" t="str">
        <f t="shared" si="3"/>
        <v>No</v>
      </c>
      <c r="C64" s="23" t="s">
        <v>185</v>
      </c>
      <c r="D64" s="95" t="s">
        <v>81</v>
      </c>
      <c r="E64" s="78">
        <v>5</v>
      </c>
      <c r="F64" s="78">
        <v>2</v>
      </c>
      <c r="G64" s="89"/>
      <c r="H64" s="89"/>
      <c r="I64" s="89"/>
      <c r="J64" s="59"/>
      <c r="K64" s="59"/>
      <c r="L64" s="59"/>
      <c r="M64" s="59"/>
      <c r="N64" s="59"/>
      <c r="O64" s="59"/>
      <c r="P64" s="59"/>
      <c r="Q64" s="59"/>
      <c r="R64" s="84"/>
      <c r="S64" s="84"/>
      <c r="T64" s="84"/>
      <c r="U64" s="84"/>
      <c r="V64" s="84"/>
      <c r="W64" s="84"/>
      <c r="X64" s="84"/>
      <c r="Y64" s="84"/>
      <c r="Z64" s="84"/>
      <c r="AA64" s="84"/>
      <c r="AB64" s="1"/>
      <c r="AC64" s="1"/>
      <c r="AD64" s="1"/>
      <c r="AE64" s="1"/>
      <c r="AF64" s="1"/>
      <c r="AG64" s="1"/>
      <c r="AH64" s="1"/>
    </row>
    <row r="65" spans="2:34" ht="16" x14ac:dyDescent="0.2">
      <c r="B65" s="43" t="str">
        <f t="shared" si="3"/>
        <v>No</v>
      </c>
      <c r="C65" s="23" t="s">
        <v>82</v>
      </c>
      <c r="D65" s="95" t="s">
        <v>83</v>
      </c>
      <c r="E65" s="78">
        <v>5</v>
      </c>
      <c r="F65" s="75">
        <v>1</v>
      </c>
      <c r="G65" s="89"/>
      <c r="H65" s="89"/>
      <c r="I65" s="89"/>
      <c r="J65" s="59"/>
      <c r="K65" s="59"/>
      <c r="L65" s="59"/>
      <c r="M65" s="59"/>
      <c r="N65" s="59"/>
      <c r="O65" s="59"/>
      <c r="P65" s="59"/>
      <c r="Q65" s="59"/>
      <c r="R65" s="84"/>
      <c r="S65" s="84"/>
      <c r="T65" s="84"/>
      <c r="U65" s="84"/>
      <c r="V65" s="84"/>
      <c r="W65" s="84"/>
      <c r="X65" s="84"/>
      <c r="Y65" s="84"/>
      <c r="Z65" s="84"/>
      <c r="AA65" s="84"/>
      <c r="AB65" s="1"/>
      <c r="AC65" s="1"/>
      <c r="AD65" s="1"/>
      <c r="AE65" s="1"/>
      <c r="AF65" s="1"/>
      <c r="AG65" s="1"/>
      <c r="AH65" s="1"/>
    </row>
    <row r="66" spans="2:34" x14ac:dyDescent="0.2">
      <c r="G66" s="89"/>
      <c r="H66" s="89"/>
      <c r="I66" s="89"/>
      <c r="J66" s="59"/>
      <c r="K66" s="59"/>
      <c r="L66" s="59"/>
      <c r="M66" s="59"/>
      <c r="N66" s="59"/>
      <c r="O66" s="59"/>
      <c r="P66" s="59"/>
      <c r="Q66" s="59"/>
      <c r="R66" s="84"/>
      <c r="S66" s="84"/>
      <c r="T66" s="84"/>
      <c r="U66" s="84"/>
      <c r="V66" s="84"/>
      <c r="W66" s="84"/>
      <c r="X66" s="84"/>
      <c r="Y66" s="84"/>
      <c r="Z66" s="84"/>
      <c r="AA66" s="84"/>
      <c r="AB66" s="1"/>
      <c r="AC66" s="1"/>
      <c r="AD66" s="1"/>
      <c r="AE66" s="1"/>
      <c r="AF66" s="1"/>
      <c r="AG66" s="1"/>
      <c r="AH66" s="1"/>
    </row>
    <row r="67" spans="2:34" ht="21" x14ac:dyDescent="0.25">
      <c r="B67" s="19" t="s">
        <v>174</v>
      </c>
      <c r="G67" s="89"/>
      <c r="H67" s="89"/>
      <c r="I67" s="89"/>
      <c r="J67" s="59"/>
      <c r="K67" s="59"/>
      <c r="L67" s="59"/>
      <c r="M67" s="59"/>
      <c r="N67" s="59"/>
      <c r="O67" s="59"/>
      <c r="P67" s="59"/>
      <c r="Q67" s="59"/>
      <c r="R67" s="84"/>
      <c r="S67" s="84"/>
      <c r="T67" s="84"/>
      <c r="U67" s="84"/>
      <c r="V67" s="84"/>
      <c r="W67" s="84"/>
      <c r="X67" s="84"/>
      <c r="Y67" s="84"/>
      <c r="Z67" s="84"/>
      <c r="AA67" s="84"/>
      <c r="AB67" s="1"/>
      <c r="AC67" s="1"/>
      <c r="AD67" s="1"/>
      <c r="AE67" s="1"/>
      <c r="AF67" s="1"/>
      <c r="AG67" s="1"/>
      <c r="AH67" s="1"/>
    </row>
    <row r="68" spans="2:34" ht="17" thickBot="1" x14ac:dyDescent="0.25">
      <c r="B68" s="15"/>
      <c r="C68" s="14" t="s">
        <v>102</v>
      </c>
      <c r="D68" s="15"/>
      <c r="E68" s="50" t="s">
        <v>2</v>
      </c>
      <c r="F68" s="50" t="s">
        <v>205</v>
      </c>
      <c r="G68" s="50" t="s">
        <v>204</v>
      </c>
      <c r="H68" s="89"/>
      <c r="I68" s="89"/>
      <c r="J68" s="59"/>
      <c r="K68" s="59"/>
      <c r="L68" s="59"/>
      <c r="M68" s="59"/>
      <c r="N68" s="59"/>
      <c r="O68" s="59"/>
      <c r="P68" s="59"/>
      <c r="Q68" s="59"/>
      <c r="R68" s="84"/>
      <c r="S68" s="84"/>
      <c r="T68" s="84"/>
      <c r="U68" s="84"/>
      <c r="V68" s="84"/>
      <c r="W68" s="84"/>
      <c r="X68" s="84"/>
      <c r="Y68" s="84"/>
      <c r="Z68" s="84"/>
      <c r="AA68" s="84"/>
      <c r="AB68" s="1"/>
      <c r="AC68" s="1"/>
      <c r="AD68" s="1"/>
      <c r="AE68" s="1"/>
      <c r="AF68" s="1"/>
      <c r="AG68" s="1"/>
      <c r="AH68" s="1"/>
    </row>
    <row r="69" spans="2:34" ht="16" thickBot="1" x14ac:dyDescent="0.25">
      <c r="B69" s="48" t="s">
        <v>9</v>
      </c>
      <c r="C69" s="23" t="s">
        <v>88</v>
      </c>
      <c r="D69" s="95" t="s">
        <v>89</v>
      </c>
      <c r="E69">
        <v>6</v>
      </c>
      <c r="F69" s="75">
        <v>1</v>
      </c>
      <c r="G69" s="89"/>
      <c r="H69" s="89"/>
      <c r="I69" s="89"/>
      <c r="J69" s="59"/>
      <c r="K69" s="59"/>
      <c r="L69" s="59"/>
      <c r="M69" s="59"/>
      <c r="N69" s="59"/>
      <c r="O69" s="59"/>
      <c r="P69" s="59"/>
      <c r="Q69" s="59"/>
      <c r="R69" s="84"/>
      <c r="S69" s="84"/>
      <c r="T69" s="84"/>
      <c r="U69" s="84"/>
      <c r="V69" s="84"/>
      <c r="W69" s="84"/>
      <c r="X69" s="84"/>
      <c r="Y69" s="84"/>
      <c r="Z69" s="84"/>
      <c r="AA69" s="84"/>
      <c r="AB69" s="1"/>
      <c r="AC69" s="1"/>
      <c r="AD69" s="1"/>
      <c r="AE69" s="1"/>
      <c r="AF69" s="1"/>
      <c r="AG69" s="1"/>
      <c r="AH69" s="1"/>
    </row>
    <row r="70" spans="2:34" ht="16" thickBot="1" x14ac:dyDescent="0.25">
      <c r="B70" s="21" t="s">
        <v>9</v>
      </c>
      <c r="C70" s="23" t="s">
        <v>71</v>
      </c>
      <c r="D70" s="95" t="s">
        <v>72</v>
      </c>
      <c r="E70">
        <v>6</v>
      </c>
      <c r="F70" s="75">
        <v>2</v>
      </c>
      <c r="G70" s="89"/>
      <c r="H70" s="89"/>
      <c r="I70" s="89"/>
      <c r="J70" s="59"/>
      <c r="K70" s="59"/>
      <c r="L70" s="59"/>
      <c r="M70" s="59"/>
      <c r="N70" s="59"/>
      <c r="O70" s="59"/>
      <c r="P70" s="59"/>
      <c r="Q70" s="59"/>
      <c r="R70" s="84"/>
      <c r="S70" s="84"/>
      <c r="T70" s="84"/>
      <c r="U70" s="84"/>
      <c r="V70" s="84"/>
      <c r="W70" s="84"/>
      <c r="X70" s="84"/>
      <c r="Y70" s="84"/>
      <c r="Z70" s="84"/>
      <c r="AA70" s="84"/>
      <c r="AB70" s="1"/>
      <c r="AC70" s="1"/>
      <c r="AD70" s="1"/>
      <c r="AE70" s="1"/>
      <c r="AF70" s="1"/>
      <c r="AG70" s="1"/>
      <c r="AH70" s="1"/>
    </row>
    <row r="71" spans="2:34" ht="16" thickBot="1" x14ac:dyDescent="0.25">
      <c r="B71" s="21" t="s">
        <v>9</v>
      </c>
      <c r="C71" s="23" t="s">
        <v>98</v>
      </c>
      <c r="D71" s="95" t="s">
        <v>99</v>
      </c>
      <c r="E71">
        <v>6</v>
      </c>
      <c r="F71" s="75">
        <v>2</v>
      </c>
      <c r="G71" s="89"/>
      <c r="H71" s="89"/>
      <c r="I71" s="89"/>
      <c r="J71" s="59"/>
      <c r="K71" s="59"/>
      <c r="L71" s="59"/>
      <c r="M71" s="59"/>
      <c r="N71" s="59"/>
      <c r="O71" s="59"/>
      <c r="P71" s="59"/>
      <c r="Q71" s="59"/>
      <c r="R71" s="84"/>
      <c r="S71" s="84"/>
      <c r="T71" s="84"/>
      <c r="U71" s="84"/>
      <c r="V71" s="84"/>
      <c r="W71" s="84"/>
      <c r="X71" s="84"/>
      <c r="Y71" s="84"/>
      <c r="Z71" s="84"/>
      <c r="AA71" s="84"/>
      <c r="AB71" s="1"/>
      <c r="AC71" s="1"/>
      <c r="AD71" s="1"/>
      <c r="AE71" s="1"/>
      <c r="AF71" s="1"/>
      <c r="AG71" s="1"/>
      <c r="AH71" s="1"/>
    </row>
    <row r="72" spans="2:34" ht="16" thickBot="1" x14ac:dyDescent="0.25">
      <c r="B72" s="21" t="s">
        <v>9</v>
      </c>
      <c r="C72" s="23" t="s">
        <v>100</v>
      </c>
      <c r="D72" s="95" t="s">
        <v>101</v>
      </c>
      <c r="E72">
        <v>4</v>
      </c>
      <c r="F72" s="75">
        <v>4</v>
      </c>
      <c r="G72" s="89"/>
      <c r="H72" s="89"/>
      <c r="I72" s="89"/>
      <c r="J72" s="59"/>
      <c r="K72" s="59"/>
      <c r="L72" s="59"/>
      <c r="M72" s="59"/>
      <c r="N72" s="59"/>
      <c r="O72" s="59"/>
      <c r="P72" s="59"/>
      <c r="Q72" s="59"/>
      <c r="R72" s="84"/>
      <c r="S72" s="84"/>
      <c r="T72" s="84"/>
      <c r="U72" s="84"/>
      <c r="V72" s="84"/>
      <c r="W72" s="84"/>
      <c r="X72" s="84"/>
      <c r="Y72" s="84"/>
      <c r="Z72" s="84"/>
      <c r="AA72" s="84"/>
      <c r="AB72" s="1"/>
      <c r="AC72" s="1"/>
      <c r="AD72" s="1"/>
      <c r="AE72" s="1"/>
      <c r="AF72" s="1"/>
      <c r="AG72" s="1"/>
      <c r="AH72" s="1"/>
    </row>
    <row r="73" spans="2:34" ht="16" thickBot="1" x14ac:dyDescent="0.25">
      <c r="B73" s="21" t="s">
        <v>9</v>
      </c>
      <c r="C73" s="23" t="s">
        <v>11</v>
      </c>
      <c r="D73" s="95" t="s">
        <v>12</v>
      </c>
      <c r="E73">
        <v>4</v>
      </c>
      <c r="F73" s="75">
        <v>2</v>
      </c>
      <c r="G73" s="89"/>
      <c r="H73" s="89"/>
      <c r="I73" s="89"/>
      <c r="J73" s="59"/>
      <c r="K73" s="59"/>
      <c r="L73" s="59"/>
      <c r="M73" s="59"/>
      <c r="N73" s="59"/>
      <c r="O73" s="59"/>
      <c r="P73" s="59"/>
      <c r="Q73" s="59"/>
      <c r="R73" s="84"/>
      <c r="S73" s="84"/>
      <c r="T73" s="84"/>
      <c r="U73" s="84"/>
      <c r="V73" s="84"/>
      <c r="W73" s="84"/>
      <c r="X73" s="84"/>
      <c r="Y73" s="84"/>
      <c r="Z73" s="84"/>
      <c r="AA73" s="84"/>
      <c r="AB73" s="1"/>
      <c r="AC73" s="1"/>
      <c r="AD73" s="1"/>
      <c r="AE73" s="1"/>
      <c r="AF73" s="1"/>
      <c r="AG73" s="1"/>
      <c r="AH73" s="1"/>
    </row>
    <row r="74" spans="2:34" ht="16" thickBot="1" x14ac:dyDescent="0.25">
      <c r="B74" s="21" t="s">
        <v>9</v>
      </c>
      <c r="C74" s="23" t="s">
        <v>20</v>
      </c>
      <c r="D74" s="95" t="s">
        <v>21</v>
      </c>
      <c r="E74">
        <v>4</v>
      </c>
      <c r="F74" s="75">
        <v>4</v>
      </c>
      <c r="G74" s="89"/>
      <c r="H74" s="89"/>
      <c r="I74" s="89"/>
      <c r="J74" s="59"/>
      <c r="K74" s="59"/>
      <c r="L74" s="59"/>
      <c r="M74" s="59"/>
      <c r="N74" s="59"/>
      <c r="O74" s="59"/>
      <c r="P74" s="59"/>
      <c r="Q74" s="59"/>
      <c r="R74" s="84"/>
      <c r="S74" s="84"/>
      <c r="T74" s="84"/>
      <c r="U74" s="84"/>
      <c r="V74" s="84"/>
      <c r="W74" s="84"/>
      <c r="X74" s="84"/>
      <c r="Y74" s="84"/>
      <c r="Z74" s="84"/>
      <c r="AA74" s="84"/>
      <c r="AB74" s="1"/>
      <c r="AC74" s="1"/>
      <c r="AD74" s="1"/>
      <c r="AE74" s="1"/>
      <c r="AF74" s="1"/>
      <c r="AG74" s="1"/>
      <c r="AH74" s="1"/>
    </row>
    <row r="75" spans="2:34" ht="16" thickBot="1" x14ac:dyDescent="0.25">
      <c r="B75" s="21" t="s">
        <v>9</v>
      </c>
      <c r="C75" s="23" t="s">
        <v>15</v>
      </c>
      <c r="D75" s="95" t="s">
        <v>22</v>
      </c>
      <c r="E75">
        <v>4</v>
      </c>
      <c r="F75" s="75">
        <v>4</v>
      </c>
      <c r="G75" s="89"/>
      <c r="H75" s="89"/>
      <c r="I75" s="89"/>
      <c r="J75" s="59"/>
      <c r="K75" s="59"/>
      <c r="L75" s="59"/>
      <c r="M75" s="59"/>
      <c r="N75" s="59"/>
      <c r="O75" s="59"/>
      <c r="P75" s="59"/>
      <c r="Q75" s="59"/>
      <c r="R75" s="84"/>
      <c r="S75" s="84"/>
      <c r="T75" s="84"/>
      <c r="U75" s="84"/>
      <c r="V75" s="84"/>
      <c r="W75" s="84"/>
      <c r="X75" s="84"/>
      <c r="Y75" s="84"/>
      <c r="Z75" s="84"/>
      <c r="AA75" s="84"/>
      <c r="AB75" s="1"/>
      <c r="AC75" s="1"/>
      <c r="AD75" s="1"/>
      <c r="AE75" s="1"/>
      <c r="AF75" s="1"/>
      <c r="AG75" s="1"/>
      <c r="AH75" s="1"/>
    </row>
    <row r="76" spans="2:34" ht="16" thickBot="1" x14ac:dyDescent="0.25">
      <c r="B76" s="21" t="s">
        <v>9</v>
      </c>
      <c r="C76" s="23" t="s">
        <v>155</v>
      </c>
      <c r="D76" s="95" t="s">
        <v>23</v>
      </c>
      <c r="E76">
        <v>4</v>
      </c>
      <c r="F76" s="75">
        <v>2</v>
      </c>
      <c r="G76" s="89"/>
      <c r="H76" s="89"/>
      <c r="I76" s="89"/>
      <c r="J76" s="59"/>
      <c r="K76" s="59"/>
      <c r="L76" s="59"/>
      <c r="M76" s="59"/>
      <c r="N76" s="59"/>
      <c r="O76" s="59"/>
      <c r="P76" s="59"/>
      <c r="Q76" s="59"/>
      <c r="R76" s="84"/>
      <c r="S76" s="84"/>
      <c r="T76" s="84"/>
      <c r="U76" s="84"/>
      <c r="V76" s="84"/>
      <c r="W76" s="84"/>
      <c r="X76" s="84"/>
      <c r="Y76" s="84"/>
      <c r="Z76" s="84"/>
      <c r="AA76" s="84"/>
      <c r="AB76" s="1"/>
      <c r="AC76" s="1"/>
      <c r="AD76" s="1"/>
      <c r="AE76" s="1"/>
      <c r="AF76" s="1"/>
      <c r="AG76" s="1"/>
      <c r="AH76" s="1"/>
    </row>
    <row r="77" spans="2:34" ht="16" thickBot="1" x14ac:dyDescent="0.25">
      <c r="B77" s="21" t="s">
        <v>9</v>
      </c>
      <c r="C77" s="23" t="s">
        <v>24</v>
      </c>
      <c r="D77" s="95" t="s">
        <v>25</v>
      </c>
      <c r="E77">
        <v>4</v>
      </c>
      <c r="F77" s="75">
        <v>3</v>
      </c>
      <c r="G77" s="89"/>
      <c r="H77" s="89"/>
      <c r="I77" s="89"/>
      <c r="J77" s="59"/>
      <c r="K77" s="59"/>
      <c r="L77" s="59"/>
      <c r="M77" s="59"/>
      <c r="N77" s="59"/>
      <c r="O77" s="59"/>
      <c r="P77" s="59"/>
      <c r="Q77" s="59"/>
      <c r="R77" s="84"/>
      <c r="S77" s="84"/>
      <c r="T77" s="84"/>
      <c r="U77" s="84"/>
      <c r="V77" s="84"/>
      <c r="W77" s="84"/>
      <c r="X77" s="84"/>
      <c r="Y77" s="84"/>
      <c r="Z77" s="84"/>
      <c r="AA77" s="84"/>
      <c r="AB77" s="1"/>
      <c r="AC77" s="1"/>
      <c r="AD77" s="1"/>
      <c r="AE77" s="1"/>
      <c r="AF77" s="1"/>
      <c r="AG77" s="1"/>
      <c r="AH77" s="1"/>
    </row>
    <row r="78" spans="2:34" ht="16" thickBot="1" x14ac:dyDescent="0.25">
      <c r="B78" s="21" t="s">
        <v>9</v>
      </c>
      <c r="C78" s="23" t="s">
        <v>26</v>
      </c>
      <c r="D78" s="95" t="s">
        <v>7</v>
      </c>
      <c r="E78">
        <v>4</v>
      </c>
      <c r="F78" s="75">
        <v>4</v>
      </c>
      <c r="G78" s="89"/>
      <c r="H78" s="89"/>
      <c r="I78" s="89"/>
      <c r="J78" s="59"/>
      <c r="K78" s="59"/>
      <c r="L78" s="59"/>
      <c r="M78" s="59"/>
      <c r="N78" s="59"/>
      <c r="O78" s="59"/>
      <c r="P78" s="59"/>
      <c r="Q78" s="59"/>
      <c r="R78" s="84"/>
      <c r="S78" s="84"/>
      <c r="T78" s="84"/>
      <c r="U78" s="84"/>
      <c r="V78" s="84"/>
      <c r="W78" s="84"/>
      <c r="X78" s="84"/>
      <c r="Y78" s="84"/>
      <c r="Z78" s="84"/>
      <c r="AA78" s="84"/>
      <c r="AB78" s="1"/>
      <c r="AC78" s="1"/>
      <c r="AD78" s="1"/>
      <c r="AE78" s="1"/>
      <c r="AF78" s="1"/>
      <c r="AG78" s="1"/>
      <c r="AH78" s="1"/>
    </row>
    <row r="79" spans="2:34" ht="16" thickBot="1" x14ac:dyDescent="0.25">
      <c r="B79" s="21" t="s">
        <v>9</v>
      </c>
      <c r="C79" s="23" t="s">
        <v>27</v>
      </c>
      <c r="D79" s="95" t="s">
        <v>8</v>
      </c>
      <c r="E79">
        <v>4</v>
      </c>
      <c r="F79" s="75">
        <v>3</v>
      </c>
      <c r="G79" s="89"/>
      <c r="H79" s="89"/>
      <c r="I79" s="89"/>
      <c r="J79" s="59"/>
      <c r="K79" s="59"/>
      <c r="L79" s="59"/>
      <c r="M79" s="59"/>
      <c r="N79" s="59"/>
      <c r="O79" s="59"/>
      <c r="P79" s="59"/>
      <c r="Q79" s="59"/>
      <c r="R79" s="84"/>
      <c r="S79" s="84"/>
      <c r="T79" s="84"/>
      <c r="U79" s="84"/>
      <c r="V79" s="84"/>
      <c r="W79" s="84"/>
      <c r="X79" s="84"/>
      <c r="Y79" s="84"/>
      <c r="Z79" s="84"/>
      <c r="AA79" s="84"/>
      <c r="AB79" s="1"/>
      <c r="AC79" s="1"/>
      <c r="AD79" s="1"/>
      <c r="AE79" s="1"/>
      <c r="AF79" s="1"/>
      <c r="AG79" s="1"/>
      <c r="AH79" s="1"/>
    </row>
    <row r="80" spans="2:34" ht="16" thickBot="1" x14ac:dyDescent="0.25">
      <c r="B80" s="21" t="s">
        <v>9</v>
      </c>
      <c r="C80" s="23" t="s">
        <v>28</v>
      </c>
      <c r="D80" s="95" t="s">
        <v>16</v>
      </c>
      <c r="E80">
        <v>4</v>
      </c>
      <c r="F80" s="75">
        <v>3</v>
      </c>
      <c r="G80" s="89"/>
      <c r="H80" s="89"/>
      <c r="I80" s="89"/>
      <c r="J80" s="59"/>
      <c r="K80" s="59"/>
      <c r="L80" s="59"/>
      <c r="M80" s="59"/>
      <c r="N80" s="59"/>
      <c r="O80" s="59"/>
      <c r="P80" s="59"/>
      <c r="Q80" s="59"/>
      <c r="R80" s="84"/>
      <c r="S80" s="84"/>
      <c r="T80" s="84"/>
      <c r="U80" s="84"/>
      <c r="V80" s="84"/>
      <c r="W80" s="84"/>
      <c r="X80" s="84"/>
      <c r="Y80" s="84"/>
      <c r="Z80" s="84"/>
      <c r="AA80" s="84"/>
      <c r="AB80" s="1"/>
      <c r="AC80" s="1"/>
      <c r="AD80" s="1"/>
      <c r="AE80" s="1"/>
      <c r="AF80" s="1"/>
      <c r="AG80" s="1"/>
      <c r="AH80" s="1"/>
    </row>
    <row r="81" spans="2:34" ht="16" thickBot="1" x14ac:dyDescent="0.25">
      <c r="B81" s="21" t="s">
        <v>9</v>
      </c>
      <c r="C81" s="23" t="s">
        <v>29</v>
      </c>
      <c r="D81" s="95" t="s">
        <v>30</v>
      </c>
      <c r="E81">
        <v>4</v>
      </c>
      <c r="F81" s="75">
        <v>3</v>
      </c>
      <c r="G81" s="89"/>
      <c r="H81" s="89"/>
      <c r="I81" s="89"/>
      <c r="J81" s="59"/>
      <c r="K81" s="59"/>
      <c r="L81" s="59"/>
      <c r="M81" s="59"/>
      <c r="N81" s="59"/>
      <c r="O81" s="59"/>
      <c r="P81" s="59"/>
      <c r="Q81" s="59"/>
      <c r="R81" s="84"/>
      <c r="S81" s="84"/>
      <c r="T81" s="84"/>
      <c r="U81" s="84"/>
      <c r="V81" s="84"/>
      <c r="W81" s="84"/>
      <c r="X81" s="84"/>
      <c r="Y81" s="84"/>
      <c r="Z81" s="84"/>
      <c r="AA81" s="84"/>
      <c r="AB81" s="1"/>
      <c r="AC81" s="1"/>
      <c r="AD81" s="1"/>
      <c r="AE81" s="1"/>
      <c r="AF81" s="1"/>
      <c r="AG81" s="1"/>
      <c r="AH81" s="1"/>
    </row>
    <row r="82" spans="2:34" ht="16" thickBot="1" x14ac:dyDescent="0.25">
      <c r="B82" s="21" t="s">
        <v>9</v>
      </c>
      <c r="C82" s="23" t="s">
        <v>31</v>
      </c>
      <c r="D82" s="95" t="s">
        <v>32</v>
      </c>
      <c r="E82">
        <v>4</v>
      </c>
      <c r="F82" s="75">
        <v>3</v>
      </c>
      <c r="G82" s="89"/>
      <c r="H82" s="89"/>
      <c r="I82" s="89"/>
      <c r="J82" s="59"/>
      <c r="K82" s="59"/>
      <c r="L82" s="59"/>
      <c r="M82" s="59"/>
      <c r="N82" s="59"/>
      <c r="O82" s="59"/>
      <c r="P82" s="59"/>
      <c r="Q82" s="59"/>
      <c r="R82" s="84"/>
      <c r="S82" s="84"/>
      <c r="T82" s="84"/>
      <c r="U82" s="84"/>
      <c r="V82" s="84"/>
      <c r="W82" s="84"/>
      <c r="X82" s="84"/>
      <c r="Y82" s="84"/>
      <c r="Z82" s="84"/>
      <c r="AA82" s="84"/>
      <c r="AB82" s="1"/>
      <c r="AC82" s="1"/>
      <c r="AD82" s="1"/>
      <c r="AE82" s="1"/>
      <c r="AF82" s="1"/>
      <c r="AG82" s="1"/>
      <c r="AH82" s="1"/>
    </row>
    <row r="83" spans="2:34" ht="16" thickBot="1" x14ac:dyDescent="0.25">
      <c r="B83" s="21" t="s">
        <v>9</v>
      </c>
      <c r="C83" s="23" t="s">
        <v>33</v>
      </c>
      <c r="D83" s="95" t="s">
        <v>13</v>
      </c>
      <c r="E83">
        <v>4</v>
      </c>
      <c r="F83" s="75">
        <v>3</v>
      </c>
      <c r="G83" s="89"/>
      <c r="H83" s="89"/>
      <c r="I83" s="89"/>
      <c r="J83" s="59"/>
      <c r="K83" s="59"/>
      <c r="L83" s="59"/>
      <c r="M83" s="59"/>
      <c r="N83" s="59"/>
      <c r="O83" s="59"/>
      <c r="P83" s="59"/>
      <c r="Q83" s="59"/>
      <c r="R83" s="84"/>
      <c r="S83" s="84"/>
      <c r="T83" s="84"/>
      <c r="U83" s="84"/>
      <c r="V83" s="84"/>
      <c r="W83" s="84"/>
      <c r="X83" s="84"/>
      <c r="Y83" s="84"/>
      <c r="Z83" s="84"/>
      <c r="AA83" s="84"/>
      <c r="AB83" s="1"/>
      <c r="AC83" s="1"/>
      <c r="AD83" s="1"/>
      <c r="AE83" s="1"/>
      <c r="AF83" s="1"/>
      <c r="AG83" s="1"/>
      <c r="AH83" s="1"/>
    </row>
    <row r="84" spans="2:34" ht="16" thickBot="1" x14ac:dyDescent="0.25">
      <c r="B84" s="21" t="s">
        <v>9</v>
      </c>
      <c r="C84" s="23" t="s">
        <v>34</v>
      </c>
      <c r="D84" s="95" t="s">
        <v>19</v>
      </c>
      <c r="E84">
        <v>5</v>
      </c>
      <c r="F84" s="75">
        <v>3</v>
      </c>
      <c r="G84" s="89"/>
      <c r="H84" s="89"/>
      <c r="I84" s="89"/>
      <c r="J84" s="59"/>
      <c r="K84" s="59"/>
      <c r="L84" s="59"/>
      <c r="M84" s="59"/>
      <c r="N84" s="59"/>
      <c r="O84" s="59"/>
      <c r="P84" s="59"/>
      <c r="Q84" s="59"/>
      <c r="R84" s="84"/>
      <c r="S84" s="84"/>
      <c r="T84" s="84"/>
      <c r="U84" s="84"/>
      <c r="V84" s="84"/>
      <c r="W84" s="84"/>
      <c r="X84" s="84"/>
      <c r="Y84" s="84"/>
      <c r="Z84" s="84"/>
      <c r="AA84" s="84"/>
      <c r="AB84" s="1"/>
      <c r="AC84" s="1"/>
      <c r="AD84" s="1"/>
      <c r="AE84" s="1"/>
      <c r="AF84" s="1"/>
      <c r="AG84" s="1"/>
      <c r="AH84" s="1"/>
    </row>
    <row r="85" spans="2:34" x14ac:dyDescent="0.2">
      <c r="G85" s="89"/>
      <c r="H85" s="89"/>
      <c r="I85" s="89"/>
      <c r="J85" s="59"/>
      <c r="K85" s="59"/>
      <c r="L85" s="59"/>
      <c r="M85" s="59"/>
      <c r="N85" s="59"/>
      <c r="O85" s="59"/>
      <c r="P85" s="59"/>
      <c r="Q85" s="59"/>
      <c r="R85" s="84"/>
      <c r="S85" s="84"/>
      <c r="T85" s="84"/>
      <c r="U85" s="84"/>
      <c r="V85" s="84"/>
      <c r="W85" s="84"/>
      <c r="X85" s="84"/>
      <c r="Y85" s="84"/>
      <c r="Z85" s="84"/>
      <c r="AA85" s="84"/>
      <c r="AB85" s="1"/>
      <c r="AC85" s="1"/>
      <c r="AD85" s="1"/>
      <c r="AE85" s="1"/>
      <c r="AF85" s="1"/>
      <c r="AG85" s="1"/>
      <c r="AH85" s="1"/>
    </row>
    <row r="86" spans="2:34" ht="17" thickBot="1" x14ac:dyDescent="0.25">
      <c r="C86" s="14" t="s">
        <v>103</v>
      </c>
      <c r="D86" s="15"/>
      <c r="E86" s="50" t="s">
        <v>2</v>
      </c>
      <c r="F86" s="50" t="s">
        <v>205</v>
      </c>
      <c r="G86" s="50" t="s">
        <v>204</v>
      </c>
      <c r="H86" s="89"/>
      <c r="I86" s="89"/>
      <c r="J86" s="59"/>
      <c r="K86" s="59"/>
      <c r="L86" s="59"/>
      <c r="M86" s="59"/>
      <c r="N86" s="59"/>
      <c r="O86" s="59"/>
      <c r="P86" s="59"/>
      <c r="Q86" s="59"/>
      <c r="R86" s="84"/>
      <c r="S86" s="84"/>
      <c r="T86" s="84"/>
      <c r="U86" s="84"/>
      <c r="V86" s="84"/>
      <c r="W86" s="84"/>
      <c r="X86" s="84"/>
      <c r="Y86" s="84"/>
      <c r="Z86" s="84"/>
      <c r="AA86" s="84"/>
      <c r="AB86" s="1"/>
      <c r="AC86" s="1"/>
      <c r="AD86" s="1"/>
      <c r="AE86" s="1"/>
      <c r="AF86" s="1"/>
      <c r="AG86" s="1"/>
      <c r="AH86" s="1"/>
    </row>
    <row r="87" spans="2:34" ht="16" thickBot="1" x14ac:dyDescent="0.25">
      <c r="B87" s="21" t="s">
        <v>9</v>
      </c>
      <c r="C87" s="109" t="s">
        <v>188</v>
      </c>
      <c r="D87" s="95" t="s">
        <v>187</v>
      </c>
      <c r="E87">
        <v>3</v>
      </c>
      <c r="F87" s="75">
        <v>1</v>
      </c>
      <c r="G87" s="89"/>
      <c r="H87" s="89"/>
      <c r="I87" s="89"/>
      <c r="J87" s="59"/>
      <c r="K87" s="59"/>
      <c r="L87" s="59"/>
      <c r="M87" s="59"/>
      <c r="N87" s="59"/>
      <c r="O87" s="59"/>
      <c r="P87" s="59"/>
      <c r="Q87" s="59"/>
      <c r="R87" s="84"/>
      <c r="S87" s="84"/>
      <c r="T87" s="84"/>
      <c r="U87" s="84"/>
      <c r="V87" s="84"/>
      <c r="W87" s="84"/>
      <c r="X87" s="84"/>
      <c r="Y87" s="84"/>
      <c r="Z87" s="84"/>
      <c r="AA87" s="84"/>
      <c r="AB87" s="1"/>
      <c r="AC87" s="1"/>
      <c r="AD87" s="1"/>
      <c r="AE87" s="1"/>
      <c r="AF87" s="1"/>
      <c r="AG87" s="1"/>
      <c r="AH87" s="1"/>
    </row>
    <row r="88" spans="2:34" ht="16" thickBot="1" x14ac:dyDescent="0.25">
      <c r="B88" s="21" t="s">
        <v>9</v>
      </c>
      <c r="C88" s="109" t="s">
        <v>186</v>
      </c>
      <c r="D88" s="95" t="s">
        <v>201</v>
      </c>
      <c r="E88">
        <v>5</v>
      </c>
      <c r="F88" s="75">
        <v>3</v>
      </c>
      <c r="G88" s="89"/>
      <c r="H88" s="89"/>
      <c r="I88" s="89"/>
      <c r="J88" s="59"/>
      <c r="K88" s="59"/>
      <c r="L88" s="59"/>
      <c r="M88" s="59"/>
      <c r="N88" s="59"/>
      <c r="O88" s="59"/>
      <c r="P88" s="59"/>
      <c r="Q88" s="59"/>
      <c r="R88" s="84"/>
      <c r="S88" s="84"/>
      <c r="T88" s="84"/>
      <c r="U88" s="84"/>
      <c r="V88" s="84"/>
      <c r="W88" s="84"/>
      <c r="X88" s="84"/>
      <c r="Y88" s="84"/>
      <c r="Z88" s="84"/>
      <c r="AA88" s="84"/>
      <c r="AB88" s="1"/>
      <c r="AC88" s="1"/>
      <c r="AD88" s="1"/>
      <c r="AE88" s="1"/>
      <c r="AF88" s="1"/>
      <c r="AG88" s="1"/>
      <c r="AH88" s="1"/>
    </row>
    <row r="89" spans="2:34" ht="16" thickBot="1" x14ac:dyDescent="0.25">
      <c r="B89" s="21" t="s">
        <v>9</v>
      </c>
      <c r="C89" s="109" t="s">
        <v>147</v>
      </c>
      <c r="D89" s="95" t="s">
        <v>70</v>
      </c>
      <c r="E89">
        <v>5</v>
      </c>
      <c r="F89" s="75">
        <v>1</v>
      </c>
      <c r="G89" s="89"/>
      <c r="H89" s="89"/>
      <c r="I89" s="89"/>
      <c r="J89" s="59"/>
      <c r="K89" s="59"/>
      <c r="L89" s="59"/>
      <c r="M89" s="59"/>
      <c r="N89" s="59"/>
      <c r="O89" s="59"/>
      <c r="P89" s="59"/>
      <c r="Q89" s="59"/>
      <c r="R89" s="84"/>
      <c r="S89" s="84"/>
      <c r="T89" s="84"/>
      <c r="U89" s="84"/>
      <c r="V89" s="84"/>
      <c r="W89" s="84"/>
      <c r="X89" s="84"/>
      <c r="Y89" s="84"/>
      <c r="Z89" s="84"/>
      <c r="AA89" s="84"/>
      <c r="AB89" s="1"/>
      <c r="AC89" s="1"/>
      <c r="AD89" s="1"/>
      <c r="AE89" s="1"/>
      <c r="AF89" s="1"/>
      <c r="AG89" s="1"/>
      <c r="AH89" s="1"/>
    </row>
    <row r="90" spans="2:34" ht="16" thickBot="1" x14ac:dyDescent="0.25">
      <c r="B90" s="21" t="s">
        <v>9</v>
      </c>
      <c r="C90" s="109" t="s">
        <v>14</v>
      </c>
      <c r="D90" s="95" t="s">
        <v>35</v>
      </c>
      <c r="E90">
        <v>5</v>
      </c>
      <c r="F90" s="75">
        <v>2</v>
      </c>
      <c r="G90" s="89"/>
      <c r="H90" s="89"/>
      <c r="I90" s="89"/>
      <c r="J90" s="59"/>
      <c r="K90" s="59"/>
      <c r="L90" s="59"/>
      <c r="M90" s="59"/>
      <c r="N90" s="59"/>
      <c r="O90" s="59"/>
      <c r="P90" s="59"/>
      <c r="Q90" s="59"/>
      <c r="R90" s="84"/>
      <c r="S90" s="84"/>
      <c r="T90" s="84"/>
      <c r="U90" s="84"/>
      <c r="V90" s="84"/>
      <c r="W90" s="84"/>
      <c r="X90" s="84"/>
      <c r="Y90" s="84"/>
      <c r="Z90" s="84"/>
      <c r="AA90" s="84"/>
      <c r="AB90" s="1"/>
      <c r="AC90" s="1"/>
      <c r="AD90" s="1"/>
      <c r="AE90" s="1"/>
      <c r="AF90" s="1"/>
      <c r="AG90" s="1"/>
      <c r="AH90" s="1"/>
    </row>
    <row r="91" spans="2:34" ht="16" thickBot="1" x14ac:dyDescent="0.25">
      <c r="B91" s="21" t="s">
        <v>9</v>
      </c>
      <c r="C91" s="109" t="s">
        <v>104</v>
      </c>
      <c r="D91" s="95" t="s">
        <v>105</v>
      </c>
      <c r="E91">
        <v>5</v>
      </c>
      <c r="F91" s="75">
        <v>4</v>
      </c>
      <c r="G91" s="89"/>
      <c r="H91" s="89"/>
      <c r="I91" s="89"/>
      <c r="J91" s="59"/>
      <c r="K91" s="59"/>
      <c r="L91" s="59"/>
      <c r="M91" s="59"/>
      <c r="N91" s="59"/>
      <c r="O91" s="59"/>
      <c r="P91" s="59"/>
      <c r="Q91" s="59"/>
      <c r="R91" s="84"/>
      <c r="S91" s="84"/>
      <c r="T91" s="84"/>
      <c r="U91" s="84"/>
      <c r="V91" s="84"/>
      <c r="W91" s="84"/>
      <c r="X91" s="84"/>
      <c r="Y91" s="84"/>
      <c r="Z91" s="84"/>
      <c r="AA91" s="84"/>
      <c r="AB91" s="1"/>
      <c r="AC91" s="1"/>
      <c r="AD91" s="1"/>
      <c r="AE91" s="1"/>
      <c r="AF91" s="1"/>
      <c r="AG91" s="1"/>
      <c r="AH91" s="1"/>
    </row>
    <row r="92" spans="2:34" ht="16" thickBot="1" x14ac:dyDescent="0.25">
      <c r="B92" s="21" t="s">
        <v>9</v>
      </c>
      <c r="C92" s="109" t="s">
        <v>75</v>
      </c>
      <c r="D92" s="95" t="s">
        <v>76</v>
      </c>
      <c r="E92">
        <v>5</v>
      </c>
      <c r="F92" s="75">
        <v>1</v>
      </c>
      <c r="G92" s="89"/>
      <c r="H92" s="89"/>
      <c r="I92" s="89"/>
      <c r="J92" s="59"/>
      <c r="K92" s="59"/>
      <c r="L92" s="59"/>
      <c r="M92" s="59"/>
      <c r="N92" s="59"/>
      <c r="O92" s="59"/>
      <c r="P92" s="59"/>
      <c r="Q92" s="59"/>
      <c r="R92" s="84"/>
      <c r="S92" s="84"/>
      <c r="T92" s="84"/>
      <c r="U92" s="84"/>
      <c r="V92" s="84"/>
      <c r="W92" s="84"/>
      <c r="X92" s="84"/>
      <c r="Y92" s="84"/>
      <c r="Z92" s="84"/>
      <c r="AA92" s="84"/>
      <c r="AB92" s="1"/>
      <c r="AC92" s="1"/>
      <c r="AD92" s="1"/>
      <c r="AE92" s="1"/>
      <c r="AF92" s="1"/>
      <c r="AG92" s="1"/>
      <c r="AH92" s="1"/>
    </row>
    <row r="93" spans="2:34" ht="16" thickBot="1" x14ac:dyDescent="0.25">
      <c r="B93" s="21" t="s">
        <v>9</v>
      </c>
      <c r="C93" s="109" t="s">
        <v>185</v>
      </c>
      <c r="D93" s="95" t="s">
        <v>81</v>
      </c>
      <c r="E93">
        <v>5</v>
      </c>
      <c r="F93" s="75">
        <v>2</v>
      </c>
      <c r="G93" s="89"/>
      <c r="H93" s="89"/>
      <c r="I93" s="89"/>
      <c r="J93" s="59"/>
      <c r="K93" s="59"/>
      <c r="L93" s="59"/>
      <c r="M93" s="59"/>
      <c r="N93" s="59"/>
      <c r="O93" s="59"/>
      <c r="P93" s="59"/>
      <c r="Q93" s="59"/>
      <c r="R93" s="84"/>
      <c r="S93" s="84"/>
      <c r="T93" s="84"/>
      <c r="U93" s="84"/>
      <c r="V93" s="84"/>
      <c r="W93" s="84"/>
      <c r="X93" s="84"/>
      <c r="Y93" s="84"/>
      <c r="Z93" s="84"/>
      <c r="AA93" s="84"/>
      <c r="AB93" s="1"/>
      <c r="AC93" s="1"/>
      <c r="AD93" s="1"/>
      <c r="AE93" s="1"/>
      <c r="AF93" s="1"/>
      <c r="AG93" s="1"/>
      <c r="AH93" s="1"/>
    </row>
    <row r="94" spans="2:34" ht="16" thickBot="1" x14ac:dyDescent="0.25">
      <c r="B94" s="21" t="s">
        <v>9</v>
      </c>
      <c r="C94" s="109" t="s">
        <v>82</v>
      </c>
      <c r="D94" s="95" t="s">
        <v>83</v>
      </c>
      <c r="E94">
        <v>5</v>
      </c>
      <c r="F94" s="75">
        <v>1</v>
      </c>
      <c r="G94" s="89"/>
      <c r="H94" s="89"/>
      <c r="I94" s="89"/>
      <c r="J94" s="59"/>
      <c r="K94" s="59"/>
      <c r="L94" s="59"/>
      <c r="M94" s="59"/>
      <c r="N94" s="59"/>
      <c r="O94" s="59"/>
      <c r="P94" s="59"/>
      <c r="Q94" s="59"/>
      <c r="R94" s="84"/>
      <c r="S94" s="84"/>
      <c r="T94" s="84"/>
      <c r="U94" s="84"/>
      <c r="V94" s="84"/>
      <c r="W94" s="84"/>
      <c r="X94" s="84"/>
      <c r="Y94" s="84"/>
      <c r="Z94" s="84"/>
      <c r="AA94" s="84"/>
      <c r="AB94" s="1"/>
      <c r="AC94" s="1"/>
      <c r="AD94" s="1"/>
      <c r="AE94" s="1"/>
      <c r="AF94" s="1"/>
      <c r="AG94" s="1"/>
      <c r="AH94" s="1"/>
    </row>
    <row r="95" spans="2:34" ht="16" thickBot="1" x14ac:dyDescent="0.25">
      <c r="B95" s="21" t="s">
        <v>9</v>
      </c>
      <c r="C95" s="109" t="s">
        <v>106</v>
      </c>
      <c r="D95" s="95" t="s">
        <v>107</v>
      </c>
      <c r="E95">
        <v>5</v>
      </c>
      <c r="F95" s="75">
        <v>2</v>
      </c>
      <c r="G95" s="89"/>
      <c r="H95" s="89"/>
      <c r="I95" s="89"/>
      <c r="J95" s="59"/>
      <c r="K95" s="59"/>
      <c r="L95" s="59"/>
      <c r="M95" s="59"/>
      <c r="N95" s="59"/>
      <c r="O95" s="59"/>
      <c r="P95" s="59"/>
      <c r="Q95" s="59"/>
      <c r="R95" s="84"/>
      <c r="S95" s="84"/>
      <c r="T95" s="84"/>
      <c r="U95" s="84"/>
      <c r="V95" s="84"/>
      <c r="W95" s="84"/>
      <c r="X95" s="84"/>
      <c r="Y95" s="84"/>
      <c r="Z95" s="84"/>
      <c r="AA95" s="84"/>
      <c r="AB95" s="1"/>
      <c r="AC95" s="1"/>
      <c r="AD95" s="1"/>
      <c r="AE95" s="1"/>
      <c r="AF95" s="1"/>
      <c r="AG95" s="1"/>
      <c r="AH95" s="1"/>
    </row>
    <row r="96" spans="2:34" ht="16" thickBot="1" x14ac:dyDescent="0.25">
      <c r="B96" s="21" t="s">
        <v>9</v>
      </c>
      <c r="C96" s="109" t="s">
        <v>36</v>
      </c>
      <c r="D96" s="95" t="s">
        <v>37</v>
      </c>
      <c r="E96">
        <v>5</v>
      </c>
      <c r="F96" s="75">
        <v>1</v>
      </c>
      <c r="G96" s="89"/>
      <c r="H96" s="89"/>
      <c r="I96" s="89"/>
      <c r="J96" s="59"/>
      <c r="K96" s="59"/>
      <c r="L96" s="59"/>
      <c r="M96" s="59"/>
      <c r="N96" s="59"/>
      <c r="O96" s="59"/>
      <c r="P96" s="59"/>
      <c r="Q96" s="59"/>
      <c r="R96" s="84"/>
      <c r="S96" s="84"/>
      <c r="T96" s="84"/>
      <c r="U96" s="84"/>
      <c r="V96" s="84"/>
      <c r="W96" s="84"/>
      <c r="X96" s="84"/>
      <c r="Y96" s="84"/>
      <c r="Z96" s="84"/>
      <c r="AA96" s="84"/>
      <c r="AB96" s="1"/>
      <c r="AC96" s="1"/>
      <c r="AD96" s="1"/>
      <c r="AE96" s="1"/>
      <c r="AF96" s="1"/>
      <c r="AG96" s="1"/>
      <c r="AH96" s="1"/>
    </row>
    <row r="97" spans="2:34" ht="16" thickBot="1" x14ac:dyDescent="0.25">
      <c r="B97" s="21" t="s">
        <v>9</v>
      </c>
      <c r="C97" s="109" t="s">
        <v>190</v>
      </c>
      <c r="D97" s="87" t="s">
        <v>189</v>
      </c>
      <c r="E97" s="1">
        <v>5</v>
      </c>
      <c r="F97" s="2">
        <v>1</v>
      </c>
      <c r="G97" s="89"/>
      <c r="H97" s="89"/>
      <c r="I97" s="89"/>
      <c r="J97" s="59"/>
      <c r="K97" s="59"/>
      <c r="L97" s="59"/>
      <c r="M97" s="59"/>
      <c r="N97" s="59"/>
      <c r="O97" s="59"/>
      <c r="P97" s="59"/>
      <c r="Q97" s="59"/>
      <c r="R97" s="84"/>
      <c r="S97" s="84"/>
      <c r="T97" s="84"/>
      <c r="U97" s="84"/>
      <c r="V97" s="84"/>
      <c r="W97" s="84"/>
      <c r="X97" s="84"/>
      <c r="Y97" s="84"/>
      <c r="Z97" s="84"/>
      <c r="AA97" s="84"/>
      <c r="AB97" s="1"/>
      <c r="AC97" s="1"/>
      <c r="AD97" s="1"/>
      <c r="AE97" s="1"/>
      <c r="AF97" s="1"/>
      <c r="AG97" s="1"/>
      <c r="AH97" s="1"/>
    </row>
    <row r="98" spans="2:34" x14ac:dyDescent="0.2">
      <c r="C98" s="87"/>
      <c r="D98" s="87"/>
      <c r="G98" s="89"/>
      <c r="H98" s="89"/>
      <c r="I98" s="89"/>
      <c r="J98" s="59"/>
      <c r="K98" s="59"/>
      <c r="L98" s="59"/>
      <c r="M98" s="59"/>
      <c r="N98" s="59"/>
      <c r="O98" s="59"/>
      <c r="P98" s="59"/>
      <c r="Q98" s="59"/>
      <c r="R98" s="84"/>
      <c r="S98" s="84"/>
      <c r="T98" s="84"/>
      <c r="U98" s="84"/>
      <c r="V98" s="84"/>
      <c r="W98" s="84"/>
      <c r="X98" s="84"/>
      <c r="Y98" s="84"/>
      <c r="Z98" s="84"/>
      <c r="AA98" s="84"/>
      <c r="AB98" s="1"/>
      <c r="AC98" s="1"/>
      <c r="AD98" s="1"/>
      <c r="AE98" s="1"/>
      <c r="AF98" s="1"/>
      <c r="AG98" s="1"/>
      <c r="AH98" s="1"/>
    </row>
    <row r="99" spans="2:34" ht="17" thickBot="1" x14ac:dyDescent="0.25">
      <c r="B99" s="43"/>
      <c r="C99" s="22" t="s">
        <v>175</v>
      </c>
      <c r="D99" s="15"/>
      <c r="E99" s="50" t="s">
        <v>2</v>
      </c>
      <c r="F99" s="50" t="s">
        <v>205</v>
      </c>
      <c r="G99" s="50" t="s">
        <v>204</v>
      </c>
      <c r="H99" s="89"/>
      <c r="I99" s="89"/>
      <c r="J99" s="59"/>
      <c r="K99" s="59"/>
      <c r="L99" s="59"/>
      <c r="M99" s="59"/>
      <c r="N99" s="59"/>
      <c r="O99" s="59"/>
      <c r="P99" s="59"/>
      <c r="Q99" s="59"/>
      <c r="R99" s="84"/>
      <c r="S99" s="84"/>
      <c r="T99" s="84"/>
      <c r="U99" s="84"/>
      <c r="V99" s="84"/>
      <c r="W99" s="84"/>
      <c r="X99" s="84"/>
      <c r="Y99" s="84"/>
      <c r="Z99" s="84"/>
      <c r="AA99" s="84"/>
      <c r="AB99" s="1"/>
      <c r="AC99" s="1"/>
      <c r="AD99" s="1"/>
      <c r="AE99" s="1"/>
      <c r="AF99" s="1"/>
      <c r="AG99" s="1"/>
      <c r="AH99" s="1"/>
    </row>
    <row r="100" spans="2:34" ht="17" thickBot="1" x14ac:dyDescent="0.25">
      <c r="B100" s="21" t="s">
        <v>9</v>
      </c>
      <c r="C100" s="110" t="s">
        <v>94</v>
      </c>
      <c r="D100" s="95" t="s">
        <v>162</v>
      </c>
      <c r="E100" s="78">
        <v>4</v>
      </c>
      <c r="F100" s="78">
        <v>1</v>
      </c>
      <c r="G100" s="89"/>
      <c r="H100" s="89"/>
      <c r="I100" s="89"/>
      <c r="J100" s="59"/>
      <c r="K100" s="59"/>
      <c r="L100" s="59"/>
      <c r="M100" s="59"/>
      <c r="N100" s="59"/>
      <c r="O100" s="59"/>
      <c r="P100" s="59"/>
      <c r="Q100" s="59"/>
      <c r="R100" s="84"/>
      <c r="S100" s="84"/>
      <c r="T100" s="84"/>
      <c r="U100" s="84"/>
      <c r="V100" s="84"/>
      <c r="W100" s="84"/>
      <c r="X100" s="84"/>
      <c r="Y100" s="84"/>
      <c r="Z100" s="84"/>
      <c r="AA100" s="84"/>
      <c r="AB100" s="1"/>
      <c r="AC100" s="1"/>
      <c r="AD100" s="1"/>
      <c r="AE100" s="1"/>
      <c r="AF100" s="1"/>
      <c r="AG100" s="1"/>
      <c r="AH100" s="1"/>
    </row>
    <row r="101" spans="2:34" ht="17" thickBot="1" x14ac:dyDescent="0.25">
      <c r="B101" s="21" t="s">
        <v>9</v>
      </c>
      <c r="C101" s="109" t="s">
        <v>38</v>
      </c>
      <c r="D101" s="95" t="s">
        <v>202</v>
      </c>
      <c r="E101" s="78">
        <v>4</v>
      </c>
      <c r="F101" s="78">
        <v>2</v>
      </c>
      <c r="G101" s="89"/>
      <c r="H101" s="89"/>
      <c r="I101" s="89"/>
      <c r="J101" s="59"/>
      <c r="K101" s="59"/>
      <c r="L101" s="59"/>
      <c r="M101" s="59"/>
      <c r="N101" s="59"/>
      <c r="O101" s="59"/>
      <c r="P101" s="59"/>
      <c r="Q101" s="59"/>
      <c r="R101" s="84"/>
      <c r="S101" s="84"/>
      <c r="T101" s="84"/>
      <c r="U101" s="84"/>
      <c r="V101" s="84"/>
      <c r="W101" s="84"/>
      <c r="X101" s="84"/>
      <c r="Y101" s="84"/>
      <c r="Z101" s="84"/>
      <c r="AA101" s="84"/>
      <c r="AB101" s="1"/>
      <c r="AC101" s="1"/>
      <c r="AD101" s="1"/>
      <c r="AE101" s="1"/>
      <c r="AF101" s="1"/>
      <c r="AG101" s="1"/>
      <c r="AH101" s="1"/>
    </row>
    <row r="102" spans="2:34" ht="17" thickBot="1" x14ac:dyDescent="0.25">
      <c r="B102" s="21" t="s">
        <v>9</v>
      </c>
      <c r="C102" s="109" t="s">
        <v>108</v>
      </c>
      <c r="D102" s="95" t="s">
        <v>112</v>
      </c>
      <c r="E102" s="78">
        <v>5</v>
      </c>
      <c r="F102" s="90">
        <v>3.4</v>
      </c>
      <c r="G102" s="89"/>
      <c r="H102" s="89"/>
      <c r="I102" s="89"/>
      <c r="J102" s="59"/>
      <c r="K102" s="59"/>
      <c r="L102" s="59"/>
      <c r="M102" s="59"/>
      <c r="N102" s="59"/>
      <c r="O102" s="59">
        <v>4</v>
      </c>
      <c r="P102" s="59"/>
      <c r="Q102" s="59"/>
      <c r="R102" s="84"/>
      <c r="S102" s="84"/>
      <c r="T102" s="84"/>
      <c r="U102" s="84"/>
      <c r="V102" s="84"/>
      <c r="W102" s="84"/>
      <c r="X102" s="84"/>
      <c r="Y102" s="84"/>
      <c r="Z102" s="84"/>
      <c r="AA102" s="84"/>
      <c r="AB102" s="1"/>
      <c r="AC102" s="1"/>
      <c r="AD102" s="1"/>
      <c r="AE102" s="1"/>
      <c r="AF102" s="1"/>
      <c r="AG102" s="1"/>
      <c r="AH102" s="1"/>
    </row>
    <row r="103" spans="2:34" ht="17" thickBot="1" x14ac:dyDescent="0.25">
      <c r="B103" s="21" t="s">
        <v>9</v>
      </c>
      <c r="C103" s="109" t="s">
        <v>109</v>
      </c>
      <c r="D103" s="95" t="s">
        <v>110</v>
      </c>
      <c r="E103" s="78">
        <v>4</v>
      </c>
      <c r="F103" s="78">
        <v>3</v>
      </c>
      <c r="G103" s="89"/>
      <c r="H103" s="89"/>
      <c r="I103" s="89"/>
      <c r="J103" s="59"/>
      <c r="K103" s="59"/>
      <c r="L103" s="59"/>
      <c r="M103" s="59"/>
      <c r="N103" s="59"/>
      <c r="O103" s="59"/>
      <c r="P103" s="59"/>
      <c r="Q103" s="59"/>
      <c r="R103" s="84"/>
      <c r="S103" s="84"/>
      <c r="T103" s="84"/>
      <c r="U103" s="84"/>
      <c r="V103" s="84"/>
      <c r="W103" s="84"/>
      <c r="X103" s="84"/>
      <c r="Y103" s="84"/>
      <c r="Z103" s="84"/>
      <c r="AA103" s="84"/>
      <c r="AB103" s="1"/>
      <c r="AC103" s="1"/>
      <c r="AD103" s="1"/>
      <c r="AE103" s="1"/>
      <c r="AF103" s="1"/>
      <c r="AG103" s="1"/>
      <c r="AH103" s="1"/>
    </row>
    <row r="104" spans="2:34" ht="17" thickBot="1" x14ac:dyDescent="0.25">
      <c r="B104" s="21" t="s">
        <v>9</v>
      </c>
      <c r="C104" s="109" t="s">
        <v>111</v>
      </c>
      <c r="D104" s="95" t="s">
        <v>113</v>
      </c>
      <c r="E104" s="78">
        <v>3</v>
      </c>
      <c r="F104" s="78">
        <v>3</v>
      </c>
      <c r="G104" s="89"/>
      <c r="H104" s="89"/>
      <c r="I104" s="89"/>
      <c r="J104" s="59"/>
      <c r="K104" s="59"/>
      <c r="L104" s="59"/>
      <c r="M104" s="59"/>
      <c r="N104" s="59"/>
      <c r="O104" s="59"/>
      <c r="P104" s="59"/>
      <c r="Q104" s="59"/>
      <c r="R104" s="84"/>
      <c r="S104" s="84"/>
      <c r="T104" s="84"/>
      <c r="U104" s="84"/>
      <c r="V104" s="84"/>
      <c r="W104" s="84"/>
      <c r="X104" s="84"/>
      <c r="Y104" s="84"/>
      <c r="Z104" s="84"/>
      <c r="AA104" s="84"/>
      <c r="AB104" s="1"/>
      <c r="AC104" s="1"/>
      <c r="AD104" s="1"/>
      <c r="AE104" s="1"/>
      <c r="AF104" s="1"/>
      <c r="AG104" s="1"/>
      <c r="AH104" s="1"/>
    </row>
    <row r="105" spans="2:34" ht="17" thickBot="1" x14ac:dyDescent="0.25">
      <c r="B105" s="21" t="s">
        <v>9</v>
      </c>
      <c r="C105" s="109" t="s">
        <v>78</v>
      </c>
      <c r="D105" s="95" t="s">
        <v>161</v>
      </c>
      <c r="E105" s="78">
        <v>3</v>
      </c>
      <c r="F105" s="78">
        <v>3</v>
      </c>
      <c r="G105" s="89"/>
      <c r="H105" s="89"/>
      <c r="I105" s="89"/>
      <c r="J105" s="59"/>
      <c r="K105" s="59"/>
      <c r="L105" s="59"/>
      <c r="M105" s="59"/>
      <c r="N105" s="59"/>
      <c r="O105" s="59"/>
      <c r="P105" s="59"/>
      <c r="Q105" s="59"/>
      <c r="R105" s="84"/>
      <c r="S105" s="84"/>
      <c r="T105" s="84"/>
      <c r="U105" s="84"/>
      <c r="V105" s="84"/>
      <c r="W105" s="84"/>
      <c r="X105" s="84"/>
      <c r="Y105" s="84"/>
      <c r="Z105" s="84"/>
      <c r="AA105" s="84"/>
      <c r="AB105" s="1"/>
      <c r="AC105" s="1"/>
      <c r="AD105" s="1"/>
      <c r="AE105" s="1"/>
      <c r="AF105" s="1"/>
      <c r="AG105" s="1"/>
      <c r="AH105" s="1"/>
    </row>
    <row r="106" spans="2:34" ht="17" thickBot="1" x14ac:dyDescent="0.25">
      <c r="B106" s="21" t="s">
        <v>9</v>
      </c>
      <c r="C106" s="109" t="s">
        <v>79</v>
      </c>
      <c r="D106" s="95" t="s">
        <v>114</v>
      </c>
      <c r="E106" s="78">
        <v>3</v>
      </c>
      <c r="F106" s="78">
        <v>4</v>
      </c>
      <c r="G106" s="89"/>
      <c r="H106" s="89"/>
      <c r="I106" s="89"/>
      <c r="J106" s="59"/>
      <c r="K106" s="59"/>
      <c r="L106" s="59"/>
      <c r="M106" s="59"/>
      <c r="N106" s="59"/>
      <c r="O106" s="59"/>
      <c r="P106" s="59"/>
      <c r="Q106" s="59"/>
      <c r="R106" s="84"/>
      <c r="S106" s="84"/>
      <c r="T106" s="84"/>
      <c r="U106" s="84"/>
      <c r="V106" s="84"/>
      <c r="W106" s="84"/>
      <c r="X106" s="84"/>
      <c r="Y106" s="84"/>
      <c r="Z106" s="84"/>
      <c r="AA106" s="84"/>
      <c r="AB106" s="1"/>
      <c r="AC106" s="1"/>
      <c r="AD106" s="1"/>
      <c r="AE106" s="1"/>
      <c r="AF106" s="1"/>
      <c r="AG106" s="1"/>
      <c r="AH106" s="1"/>
    </row>
    <row r="107" spans="2:34" ht="17" thickBot="1" x14ac:dyDescent="0.25">
      <c r="B107" s="21" t="s">
        <v>9</v>
      </c>
      <c r="C107" s="109" t="s">
        <v>17</v>
      </c>
      <c r="D107" s="95" t="s">
        <v>18</v>
      </c>
      <c r="E107" s="78">
        <v>5</v>
      </c>
      <c r="F107" s="78">
        <v>3.4</v>
      </c>
      <c r="G107" s="89"/>
      <c r="H107" s="89"/>
      <c r="I107" s="89"/>
      <c r="J107" s="59"/>
      <c r="K107" s="59"/>
      <c r="L107" s="59"/>
      <c r="M107" s="59"/>
      <c r="N107" s="59"/>
      <c r="O107" s="59">
        <v>4</v>
      </c>
      <c r="P107" s="59"/>
      <c r="Q107" s="59"/>
      <c r="R107" s="84"/>
      <c r="S107" s="84"/>
      <c r="T107" s="84"/>
      <c r="U107" s="84"/>
      <c r="V107" s="84"/>
      <c r="W107" s="84"/>
      <c r="X107" s="84"/>
      <c r="Y107" s="84"/>
      <c r="Z107" s="84"/>
      <c r="AA107" s="84"/>
      <c r="AB107" s="1"/>
      <c r="AC107" s="1"/>
      <c r="AD107" s="1"/>
      <c r="AE107" s="1"/>
      <c r="AF107" s="1"/>
      <c r="AG107" s="1"/>
      <c r="AH107" s="1"/>
    </row>
    <row r="108" spans="2:34" ht="17" thickBot="1" x14ac:dyDescent="0.25">
      <c r="B108" s="21" t="s">
        <v>9</v>
      </c>
      <c r="C108" s="109" t="s">
        <v>96</v>
      </c>
      <c r="D108" s="95" t="s">
        <v>80</v>
      </c>
      <c r="E108" s="78">
        <v>5</v>
      </c>
      <c r="F108" s="78">
        <v>3.4</v>
      </c>
      <c r="G108" s="89"/>
      <c r="H108" s="89"/>
      <c r="I108" s="89"/>
      <c r="J108" s="59"/>
      <c r="K108" s="59"/>
      <c r="L108" s="59"/>
      <c r="M108" s="59"/>
      <c r="N108" s="59"/>
      <c r="O108" s="59">
        <v>4</v>
      </c>
      <c r="P108" s="59"/>
      <c r="Q108" s="59"/>
      <c r="R108" s="84"/>
      <c r="S108" s="84"/>
      <c r="T108" s="84"/>
      <c r="U108" s="84"/>
      <c r="V108" s="84"/>
      <c r="W108" s="84"/>
      <c r="X108" s="84"/>
      <c r="Y108" s="84"/>
      <c r="Z108" s="84"/>
      <c r="AA108" s="84"/>
      <c r="AB108" s="1"/>
      <c r="AC108" s="1"/>
      <c r="AD108" s="1"/>
      <c r="AE108" s="1"/>
      <c r="AF108" s="1"/>
      <c r="AG108" s="1"/>
      <c r="AH108" s="1"/>
    </row>
    <row r="109" spans="2:34" ht="17" thickBot="1" x14ac:dyDescent="0.25">
      <c r="B109" s="21" t="s">
        <v>9</v>
      </c>
      <c r="C109" s="109" t="s">
        <v>163</v>
      </c>
      <c r="D109" s="95" t="s">
        <v>164</v>
      </c>
      <c r="E109" s="78">
        <v>3</v>
      </c>
      <c r="F109" s="75">
        <v>4</v>
      </c>
      <c r="G109" s="89"/>
      <c r="H109" s="89"/>
      <c r="I109" s="89"/>
      <c r="J109" s="59"/>
      <c r="K109" s="59"/>
      <c r="L109" s="59"/>
      <c r="M109" s="59"/>
      <c r="Q109" s="59"/>
      <c r="R109" s="84"/>
      <c r="S109" s="84"/>
      <c r="T109" s="84"/>
      <c r="U109" s="84"/>
      <c r="V109" s="84"/>
      <c r="W109" s="84"/>
      <c r="X109" s="84"/>
      <c r="Y109" s="84"/>
      <c r="Z109" s="84"/>
      <c r="AA109" s="84"/>
      <c r="AB109" s="1"/>
      <c r="AC109" s="1"/>
      <c r="AD109" s="1"/>
      <c r="AE109" s="1"/>
      <c r="AF109" s="1"/>
      <c r="AG109" s="1"/>
      <c r="AH109" s="1"/>
    </row>
    <row r="110" spans="2:34" ht="17" thickBot="1" x14ac:dyDescent="0.25">
      <c r="B110" s="21" t="s">
        <v>9</v>
      </c>
      <c r="C110" s="109" t="s">
        <v>192</v>
      </c>
      <c r="D110" s="87" t="s">
        <v>191</v>
      </c>
      <c r="E110" s="20"/>
      <c r="F110" s="20"/>
      <c r="G110" s="89"/>
      <c r="H110" s="89"/>
      <c r="I110" s="89"/>
      <c r="J110" s="59"/>
      <c r="K110" s="59"/>
      <c r="L110" s="59"/>
      <c r="M110" s="59"/>
      <c r="N110" s="59"/>
      <c r="O110" s="59"/>
      <c r="P110" s="59"/>
      <c r="Q110" s="59"/>
      <c r="R110" s="84"/>
      <c r="S110" s="84"/>
      <c r="T110" s="84"/>
      <c r="U110" s="84"/>
      <c r="V110" s="84"/>
      <c r="W110" s="84"/>
      <c r="X110" s="84"/>
      <c r="Y110" s="84"/>
      <c r="Z110" s="84"/>
      <c r="AA110" s="84"/>
      <c r="AB110" s="1"/>
      <c r="AC110" s="1"/>
      <c r="AD110" s="1"/>
      <c r="AE110" s="1"/>
      <c r="AF110" s="1"/>
      <c r="AG110" s="1"/>
      <c r="AH110" s="1"/>
    </row>
    <row r="111" spans="2:34" ht="16" x14ac:dyDescent="0.2">
      <c r="C111" s="86"/>
      <c r="D111" s="87"/>
      <c r="E111" s="20"/>
      <c r="F111" s="20"/>
      <c r="G111" s="89"/>
      <c r="H111" s="89"/>
      <c r="I111" s="89"/>
      <c r="J111" s="59"/>
      <c r="K111" s="59"/>
      <c r="L111" s="59"/>
      <c r="M111" s="59"/>
      <c r="N111" s="59"/>
      <c r="O111" s="59"/>
      <c r="P111" s="59"/>
      <c r="Q111" s="59"/>
      <c r="R111" s="84"/>
      <c r="S111" s="84"/>
      <c r="T111" s="84"/>
      <c r="U111" s="84"/>
      <c r="V111" s="84"/>
      <c r="W111" s="84"/>
      <c r="X111" s="84"/>
      <c r="Y111" s="84"/>
      <c r="Z111" s="84"/>
      <c r="AA111" s="84"/>
      <c r="AB111" s="1"/>
      <c r="AC111" s="1"/>
      <c r="AD111" s="1"/>
      <c r="AE111" s="1"/>
      <c r="AF111" s="1"/>
      <c r="AG111" s="1"/>
      <c r="AH111" s="1"/>
    </row>
    <row r="112" spans="2:34" ht="17" thickBot="1" x14ac:dyDescent="0.25">
      <c r="C112" s="14" t="s">
        <v>115</v>
      </c>
      <c r="D112" s="15"/>
      <c r="E112" s="15"/>
      <c r="F112" s="51"/>
      <c r="G112" s="50"/>
      <c r="H112" s="89"/>
      <c r="I112" s="89"/>
      <c r="J112" s="59"/>
      <c r="K112" s="59"/>
      <c r="L112" s="59"/>
      <c r="M112" s="59"/>
      <c r="N112" s="59"/>
      <c r="O112" s="59"/>
      <c r="P112" s="59"/>
      <c r="Q112" s="59"/>
      <c r="R112" s="84"/>
      <c r="S112" s="84"/>
      <c r="T112" s="84"/>
      <c r="U112" s="84"/>
      <c r="V112" s="84"/>
      <c r="W112" s="84"/>
      <c r="X112" s="84"/>
      <c r="Y112" s="84"/>
      <c r="Z112" s="84"/>
      <c r="AA112" s="84"/>
      <c r="AB112" s="1"/>
      <c r="AC112" s="1"/>
      <c r="AD112" s="1"/>
      <c r="AE112" s="1"/>
      <c r="AF112" s="1"/>
      <c r="AG112" s="1"/>
      <c r="AH112" s="1"/>
    </row>
    <row r="113" spans="1:34" ht="17" thickBot="1" x14ac:dyDescent="0.25">
      <c r="C113" s="22" t="s">
        <v>116</v>
      </c>
      <c r="E113" s="20" t="s">
        <v>2</v>
      </c>
      <c r="F113" s="20" t="s">
        <v>205</v>
      </c>
      <c r="G113" s="91" t="s">
        <v>204</v>
      </c>
      <c r="H113" s="89"/>
      <c r="I113" s="89"/>
      <c r="J113" s="59"/>
      <c r="K113" s="59"/>
      <c r="L113" s="59"/>
      <c r="M113" s="59"/>
      <c r="N113" s="59"/>
      <c r="O113" s="59"/>
      <c r="P113" s="59"/>
      <c r="Q113" s="59"/>
      <c r="R113" s="84"/>
      <c r="S113" s="84"/>
      <c r="T113" s="84"/>
      <c r="U113" s="84"/>
      <c r="V113" s="84"/>
      <c r="W113" s="84"/>
      <c r="X113" s="84"/>
      <c r="Y113" s="84"/>
      <c r="Z113" s="84"/>
      <c r="AA113" s="84"/>
      <c r="AB113" s="1"/>
      <c r="AC113" s="1"/>
      <c r="AD113" s="1"/>
      <c r="AE113" s="1"/>
      <c r="AF113" s="1"/>
      <c r="AG113" s="1"/>
      <c r="AH113" s="1"/>
    </row>
    <row r="114" spans="1:34" ht="17" thickBot="1" x14ac:dyDescent="0.25">
      <c r="B114" s="21" t="s">
        <v>9</v>
      </c>
      <c r="C114" s="109" t="s">
        <v>117</v>
      </c>
      <c r="D114" s="95" t="s">
        <v>203</v>
      </c>
      <c r="E114" s="78">
        <v>4</v>
      </c>
      <c r="F114" s="78">
        <v>2.2999999999999998</v>
      </c>
      <c r="G114" s="89"/>
      <c r="H114" s="89"/>
      <c r="I114" s="89"/>
      <c r="J114" s="59"/>
      <c r="K114" s="59"/>
      <c r="L114" s="59"/>
      <c r="M114" s="59"/>
      <c r="N114" s="59"/>
      <c r="O114" s="59"/>
      <c r="P114" s="59"/>
      <c r="Q114" s="59"/>
      <c r="R114" s="84"/>
      <c r="S114" s="84"/>
      <c r="T114" s="84"/>
      <c r="U114" s="84"/>
      <c r="V114" s="84"/>
      <c r="W114" s="84"/>
      <c r="X114" s="84"/>
      <c r="Y114" s="84"/>
      <c r="Z114" s="84"/>
      <c r="AA114" s="84"/>
      <c r="AB114" s="1"/>
      <c r="AC114" s="1"/>
      <c r="AD114" s="1"/>
      <c r="AE114" s="1"/>
      <c r="AF114" s="1"/>
      <c r="AG114" s="1"/>
      <c r="AH114" s="1"/>
    </row>
    <row r="115" spans="1:34" ht="17" thickBot="1" x14ac:dyDescent="0.25">
      <c r="B115" s="21" t="s">
        <v>9</v>
      </c>
      <c r="C115" s="109" t="s">
        <v>158</v>
      </c>
      <c r="D115" s="95" t="s">
        <v>199</v>
      </c>
      <c r="E115" s="78">
        <v>3</v>
      </c>
      <c r="F115" s="78">
        <v>2</v>
      </c>
      <c r="G115" s="89"/>
      <c r="H115" s="89"/>
      <c r="I115" s="89"/>
      <c r="J115" s="59"/>
      <c r="K115" s="59"/>
      <c r="L115" s="59"/>
      <c r="M115" s="59"/>
      <c r="N115" s="59"/>
      <c r="O115" s="59"/>
      <c r="P115" s="59"/>
      <c r="Q115" s="59"/>
      <c r="R115" s="84"/>
      <c r="S115" s="84"/>
      <c r="T115" s="84"/>
      <c r="U115" s="84"/>
      <c r="V115" s="84"/>
      <c r="W115" s="84"/>
      <c r="X115" s="84"/>
      <c r="Y115" s="84"/>
      <c r="Z115" s="84"/>
      <c r="AA115" s="84"/>
      <c r="AB115" s="1"/>
      <c r="AC115" s="1"/>
      <c r="AD115" s="1"/>
      <c r="AE115" s="1"/>
      <c r="AF115" s="1"/>
      <c r="AG115" s="1"/>
      <c r="AH115" s="1"/>
    </row>
    <row r="116" spans="1:34" ht="17" thickBot="1" x14ac:dyDescent="0.25">
      <c r="B116" s="21" t="s">
        <v>9</v>
      </c>
      <c r="C116" s="109" t="s">
        <v>127</v>
      </c>
      <c r="D116" s="95" t="s">
        <v>200</v>
      </c>
      <c r="E116" s="78">
        <v>4</v>
      </c>
      <c r="F116" s="78">
        <v>3</v>
      </c>
      <c r="G116" s="89"/>
      <c r="H116" s="89"/>
      <c r="I116" s="89"/>
      <c r="J116" s="59"/>
      <c r="K116" s="59"/>
      <c r="L116" s="59"/>
      <c r="M116" s="59"/>
      <c r="N116" s="59"/>
      <c r="O116" s="59"/>
      <c r="P116" s="59"/>
      <c r="Q116" s="59"/>
      <c r="R116" s="84"/>
      <c r="S116" s="84"/>
      <c r="T116" s="84"/>
      <c r="U116" s="84"/>
      <c r="V116" s="84"/>
      <c r="W116" s="84"/>
      <c r="X116" s="84"/>
      <c r="Y116" s="84"/>
      <c r="Z116" s="84"/>
      <c r="AA116" s="84"/>
      <c r="AB116" s="1"/>
      <c r="AC116" s="1"/>
      <c r="AD116" s="1"/>
      <c r="AE116" s="1"/>
      <c r="AF116" s="1"/>
      <c r="AG116" s="1"/>
      <c r="AH116" s="1"/>
    </row>
    <row r="117" spans="1:34" ht="16" x14ac:dyDescent="0.2">
      <c r="A117" s="82"/>
      <c r="B117" s="83"/>
      <c r="C117" s="111"/>
      <c r="D117" s="111"/>
      <c r="E117" s="80"/>
      <c r="F117" s="80"/>
      <c r="G117" s="89"/>
      <c r="H117" s="89"/>
      <c r="I117" s="89"/>
      <c r="J117" s="59"/>
      <c r="K117" s="59"/>
      <c r="L117" s="59"/>
      <c r="M117" s="59"/>
      <c r="N117" s="59"/>
      <c r="O117" s="59"/>
      <c r="P117" s="59"/>
      <c r="Q117" s="59"/>
      <c r="R117" s="84"/>
      <c r="S117" s="84"/>
      <c r="T117" s="84"/>
      <c r="U117" s="84"/>
      <c r="V117" s="84"/>
      <c r="W117" s="84"/>
      <c r="X117" s="84"/>
      <c r="Y117" s="84"/>
      <c r="Z117" s="84"/>
      <c r="AA117" s="84"/>
      <c r="AB117" s="1"/>
      <c r="AC117" s="1"/>
      <c r="AD117" s="1"/>
      <c r="AE117" s="1"/>
      <c r="AF117" s="1"/>
      <c r="AG117" s="1"/>
      <c r="AH117" s="1"/>
    </row>
    <row r="118" spans="1:34" ht="16" x14ac:dyDescent="0.2">
      <c r="B118" s="9"/>
      <c r="C118" s="112"/>
      <c r="D118" s="87"/>
      <c r="E118" s="44"/>
      <c r="F118" s="44"/>
      <c r="G118" s="89"/>
      <c r="H118" s="89"/>
      <c r="I118" s="89"/>
      <c r="J118" s="59"/>
      <c r="K118" s="59"/>
      <c r="L118" s="59"/>
      <c r="M118" s="59"/>
      <c r="N118" s="59"/>
      <c r="O118" s="59"/>
      <c r="P118" s="59"/>
      <c r="Q118" s="59"/>
      <c r="R118" s="84"/>
      <c r="S118" s="84"/>
      <c r="T118" s="84"/>
      <c r="U118" s="84"/>
      <c r="V118" s="84"/>
      <c r="W118" s="84"/>
      <c r="X118" s="84"/>
      <c r="Y118" s="84"/>
      <c r="Z118" s="84"/>
      <c r="AA118" s="84"/>
      <c r="AB118" s="1"/>
      <c r="AC118" s="1"/>
      <c r="AD118" s="1"/>
      <c r="AE118" s="1"/>
      <c r="AF118" s="1"/>
      <c r="AG118" s="1"/>
      <c r="AH118" s="1"/>
    </row>
    <row r="119" spans="1:34" ht="17" thickBot="1" x14ac:dyDescent="0.25">
      <c r="C119" s="112" t="s">
        <v>118</v>
      </c>
      <c r="D119" s="87"/>
      <c r="E119" s="20" t="s">
        <v>2</v>
      </c>
      <c r="F119" s="20" t="s">
        <v>205</v>
      </c>
      <c r="G119" s="91" t="s">
        <v>204</v>
      </c>
      <c r="H119" s="89"/>
      <c r="I119" s="89"/>
      <c r="J119" s="59"/>
      <c r="K119" s="59"/>
      <c r="L119" s="59"/>
      <c r="M119" s="59"/>
      <c r="N119" s="59"/>
      <c r="O119" s="59"/>
      <c r="P119" s="59"/>
      <c r="Q119" s="59"/>
      <c r="R119" s="84"/>
      <c r="S119" s="84"/>
      <c r="T119" s="84"/>
      <c r="U119" s="84"/>
      <c r="V119" s="84"/>
      <c r="W119" s="84"/>
      <c r="X119" s="84"/>
      <c r="Y119" s="84"/>
      <c r="Z119" s="84"/>
      <c r="AA119" s="84"/>
      <c r="AB119" s="1"/>
      <c r="AC119" s="1"/>
      <c r="AD119" s="1"/>
      <c r="AE119" s="1"/>
      <c r="AF119" s="1"/>
      <c r="AG119" s="1"/>
      <c r="AH119" s="1"/>
    </row>
    <row r="120" spans="1:34" ht="17" thickBot="1" x14ac:dyDescent="0.25">
      <c r="B120" s="21" t="s">
        <v>9</v>
      </c>
      <c r="C120" s="109" t="s">
        <v>180</v>
      </c>
      <c r="D120" s="95" t="s">
        <v>66</v>
      </c>
      <c r="E120" s="78">
        <v>5</v>
      </c>
      <c r="F120" s="78">
        <v>2</v>
      </c>
      <c r="G120" s="89">
        <v>4</v>
      </c>
      <c r="H120" s="89"/>
      <c r="I120" s="89"/>
      <c r="J120" s="59"/>
      <c r="K120" s="59"/>
      <c r="L120" s="59"/>
      <c r="M120" s="59"/>
      <c r="N120" s="59"/>
      <c r="O120" s="59">
        <v>4</v>
      </c>
      <c r="P120" s="59"/>
      <c r="Q120" s="59"/>
      <c r="R120" s="84"/>
      <c r="S120" s="84"/>
      <c r="T120" s="84"/>
      <c r="U120" s="84"/>
      <c r="V120" s="84"/>
      <c r="W120" s="84"/>
      <c r="X120" s="84"/>
      <c r="Y120" s="84"/>
      <c r="Z120" s="84"/>
      <c r="AA120" s="84"/>
      <c r="AB120" s="1"/>
      <c r="AC120" s="1"/>
      <c r="AD120" s="1"/>
      <c r="AE120" s="1"/>
      <c r="AF120" s="1"/>
      <c r="AG120" s="1"/>
      <c r="AH120" s="1"/>
    </row>
    <row r="121" spans="1:34" ht="17" thickBot="1" x14ac:dyDescent="0.25">
      <c r="B121" s="21" t="s">
        <v>9</v>
      </c>
      <c r="C121" s="109" t="s">
        <v>179</v>
      </c>
      <c r="D121" s="95" t="s">
        <v>67</v>
      </c>
      <c r="E121" s="78">
        <v>5</v>
      </c>
      <c r="F121" s="78">
        <v>4</v>
      </c>
      <c r="G121" s="89"/>
      <c r="H121" s="89"/>
      <c r="I121" s="89"/>
      <c r="J121" s="59"/>
      <c r="K121" s="59"/>
      <c r="L121" s="59"/>
      <c r="M121" s="59"/>
      <c r="N121" s="59"/>
      <c r="O121" s="59"/>
      <c r="P121" s="59"/>
      <c r="Q121" s="59"/>
      <c r="R121" s="84"/>
      <c r="S121" s="84"/>
      <c r="T121" s="84"/>
      <c r="U121" s="84"/>
      <c r="V121" s="84"/>
      <c r="W121" s="84"/>
      <c r="X121" s="84"/>
      <c r="Y121" s="84"/>
      <c r="Z121" s="84"/>
      <c r="AA121" s="84"/>
      <c r="AB121" s="1"/>
      <c r="AC121" s="1"/>
      <c r="AD121" s="1"/>
      <c r="AE121" s="1"/>
      <c r="AF121" s="1"/>
      <c r="AG121" s="1"/>
      <c r="AH121" s="1"/>
    </row>
    <row r="122" spans="1:34" ht="17" thickBot="1" x14ac:dyDescent="0.25">
      <c r="B122" s="21" t="s">
        <v>9</v>
      </c>
      <c r="C122" s="109" t="s">
        <v>119</v>
      </c>
      <c r="D122" s="95" t="s">
        <v>165</v>
      </c>
      <c r="E122" s="78">
        <v>3</v>
      </c>
      <c r="F122" s="78">
        <v>1.2</v>
      </c>
      <c r="G122" s="89"/>
      <c r="H122" s="89"/>
      <c r="I122" s="89"/>
      <c r="J122" s="59"/>
      <c r="K122" s="59"/>
      <c r="L122" s="59"/>
      <c r="M122" s="59"/>
      <c r="N122" s="59"/>
      <c r="O122" s="59"/>
      <c r="P122" s="59"/>
      <c r="Q122" s="59"/>
      <c r="R122" s="84"/>
      <c r="S122" s="84"/>
      <c r="T122" s="84"/>
      <c r="U122" s="84"/>
      <c r="V122" s="84"/>
      <c r="W122" s="84"/>
      <c r="X122" s="84"/>
      <c r="Y122" s="84"/>
      <c r="Z122" s="84"/>
      <c r="AA122" s="84"/>
      <c r="AB122" s="1"/>
      <c r="AC122" s="1"/>
      <c r="AD122" s="1"/>
      <c r="AE122" s="1"/>
      <c r="AF122" s="1"/>
      <c r="AG122" s="1"/>
      <c r="AH122" s="1"/>
    </row>
    <row r="123" spans="1:34" ht="17" thickBot="1" x14ac:dyDescent="0.25">
      <c r="B123" s="21" t="s">
        <v>9</v>
      </c>
      <c r="C123" s="109" t="s">
        <v>193</v>
      </c>
      <c r="D123" s="95" t="s">
        <v>153</v>
      </c>
      <c r="E123" s="78">
        <v>6</v>
      </c>
      <c r="F123" s="78">
        <v>1.2</v>
      </c>
      <c r="G123" s="89"/>
      <c r="H123" s="89"/>
      <c r="I123" s="89"/>
      <c r="J123" s="59"/>
      <c r="K123" s="59"/>
      <c r="L123" s="59"/>
      <c r="M123" s="59"/>
      <c r="N123" s="59"/>
      <c r="O123" s="59"/>
      <c r="P123" s="59"/>
      <c r="Q123" s="59"/>
      <c r="R123" s="84"/>
      <c r="S123" s="84"/>
      <c r="T123" s="84"/>
      <c r="U123" s="84"/>
      <c r="V123" s="84"/>
      <c r="W123" s="84"/>
      <c r="X123" s="84"/>
      <c r="Y123" s="84"/>
      <c r="Z123" s="84"/>
      <c r="AA123" s="84"/>
      <c r="AB123" s="1"/>
      <c r="AC123" s="1"/>
      <c r="AD123" s="1"/>
      <c r="AE123" s="1"/>
      <c r="AF123" s="1"/>
      <c r="AG123" s="1"/>
      <c r="AH123" s="1"/>
    </row>
    <row r="124" spans="1:34" ht="17" thickBot="1" x14ac:dyDescent="0.25">
      <c r="B124" s="21" t="s">
        <v>9</v>
      </c>
      <c r="C124" s="109" t="s">
        <v>166</v>
      </c>
      <c r="D124" s="95" t="s">
        <v>120</v>
      </c>
      <c r="E124" s="78">
        <v>5</v>
      </c>
      <c r="F124" s="78">
        <v>1</v>
      </c>
      <c r="G124" s="89"/>
      <c r="H124" s="89"/>
      <c r="I124" s="89"/>
      <c r="J124" s="59"/>
      <c r="K124" s="59"/>
      <c r="L124" s="59"/>
      <c r="M124" s="59"/>
      <c r="N124" s="59"/>
      <c r="O124" s="59"/>
      <c r="P124" s="59"/>
      <c r="Q124" s="59"/>
      <c r="R124" s="84"/>
      <c r="S124" s="84"/>
      <c r="T124" s="84"/>
      <c r="U124" s="84"/>
      <c r="V124" s="84"/>
      <c r="W124" s="84"/>
      <c r="X124" s="84"/>
      <c r="Y124" s="84"/>
      <c r="Z124" s="84"/>
      <c r="AA124" s="84"/>
      <c r="AB124" s="1"/>
      <c r="AC124" s="1"/>
      <c r="AD124" s="1"/>
      <c r="AE124" s="1"/>
      <c r="AF124" s="1"/>
      <c r="AG124" s="1"/>
      <c r="AH124" s="1"/>
    </row>
    <row r="125" spans="1:34" ht="16" x14ac:dyDescent="0.2">
      <c r="C125" s="112"/>
      <c r="D125" s="87"/>
      <c r="E125" s="44"/>
      <c r="F125" s="44"/>
      <c r="G125" s="89"/>
      <c r="H125" s="89"/>
      <c r="I125" s="89"/>
      <c r="J125" s="59"/>
      <c r="K125" s="59"/>
      <c r="L125" s="59"/>
      <c r="M125" s="59"/>
      <c r="N125" s="59"/>
      <c r="O125" s="59"/>
      <c r="P125" s="59"/>
      <c r="Q125" s="59"/>
      <c r="R125" s="84"/>
      <c r="S125" s="84"/>
      <c r="T125" s="84"/>
      <c r="U125" s="84"/>
      <c r="V125" s="84"/>
      <c r="W125" s="84"/>
      <c r="X125" s="84"/>
      <c r="Y125" s="84"/>
      <c r="Z125" s="84"/>
      <c r="AA125" s="84"/>
      <c r="AB125" s="1"/>
      <c r="AC125" s="1"/>
      <c r="AD125" s="1"/>
      <c r="AE125" s="1"/>
      <c r="AF125" s="1"/>
      <c r="AG125" s="1"/>
      <c r="AH125" s="1"/>
    </row>
    <row r="126" spans="1:34" ht="17" thickBot="1" x14ac:dyDescent="0.25">
      <c r="B126" s="20"/>
      <c r="C126" s="112" t="s">
        <v>121</v>
      </c>
      <c r="D126" s="87"/>
      <c r="E126" s="20" t="s">
        <v>2</v>
      </c>
      <c r="F126" s="20" t="s">
        <v>205</v>
      </c>
      <c r="G126" s="91" t="s">
        <v>204</v>
      </c>
      <c r="H126" s="89"/>
      <c r="I126" s="89"/>
      <c r="J126" s="59"/>
      <c r="K126" s="59"/>
      <c r="L126" s="59"/>
      <c r="M126" s="59"/>
      <c r="N126" s="59"/>
      <c r="O126" s="59"/>
      <c r="P126" s="59"/>
      <c r="Q126" s="59"/>
      <c r="R126" s="84"/>
      <c r="S126" s="84"/>
      <c r="T126" s="84"/>
      <c r="U126" s="84"/>
      <c r="V126" s="84"/>
      <c r="W126" s="84"/>
      <c r="X126" s="84"/>
      <c r="Y126" s="84"/>
      <c r="Z126" s="84"/>
      <c r="AA126" s="84"/>
      <c r="AB126" s="1"/>
      <c r="AC126" s="1"/>
      <c r="AD126" s="1"/>
      <c r="AE126" s="1"/>
      <c r="AF126" s="1"/>
      <c r="AG126" s="1"/>
      <c r="AH126" s="1"/>
    </row>
    <row r="127" spans="1:34" ht="17" thickBot="1" x14ac:dyDescent="0.25">
      <c r="B127" s="21" t="s">
        <v>9</v>
      </c>
      <c r="C127" s="109" t="s">
        <v>39</v>
      </c>
      <c r="D127" s="95" t="s">
        <v>40</v>
      </c>
      <c r="E127" s="78">
        <v>4</v>
      </c>
      <c r="F127" s="78">
        <v>1</v>
      </c>
      <c r="G127" s="89"/>
      <c r="H127" s="89"/>
      <c r="I127" s="89"/>
      <c r="J127" s="59"/>
      <c r="K127" s="59"/>
      <c r="L127" s="59"/>
      <c r="M127" s="59"/>
      <c r="N127" s="59"/>
      <c r="O127" s="59"/>
      <c r="P127" s="59"/>
      <c r="Q127" s="59"/>
      <c r="R127" s="84"/>
      <c r="S127" s="84"/>
      <c r="T127" s="84"/>
      <c r="U127" s="84"/>
      <c r="V127" s="84"/>
      <c r="W127" s="84"/>
      <c r="X127" s="84"/>
      <c r="Y127" s="84"/>
      <c r="Z127" s="84"/>
      <c r="AA127" s="84"/>
      <c r="AB127" s="1"/>
      <c r="AC127" s="1"/>
      <c r="AD127" s="1"/>
      <c r="AE127" s="1"/>
      <c r="AF127" s="1"/>
      <c r="AG127" s="1"/>
      <c r="AH127" s="1"/>
    </row>
    <row r="128" spans="1:34" ht="17" thickBot="1" x14ac:dyDescent="0.25">
      <c r="B128" s="21" t="s">
        <v>9</v>
      </c>
      <c r="C128" s="109" t="s">
        <v>122</v>
      </c>
      <c r="D128" s="95" t="s">
        <v>123</v>
      </c>
      <c r="E128" s="78">
        <v>4</v>
      </c>
      <c r="F128" s="78">
        <v>4</v>
      </c>
      <c r="G128" s="89"/>
      <c r="H128" s="89"/>
      <c r="I128" s="89"/>
      <c r="J128" s="59"/>
      <c r="K128" s="59"/>
      <c r="L128" s="59"/>
      <c r="M128" s="59"/>
      <c r="N128" s="59"/>
      <c r="O128" s="59"/>
      <c r="P128" s="59"/>
      <c r="Q128" s="59"/>
      <c r="R128" s="84"/>
      <c r="S128" s="84"/>
      <c r="T128" s="84"/>
      <c r="U128" s="84"/>
      <c r="V128" s="84"/>
      <c r="W128" s="84"/>
      <c r="X128" s="84"/>
      <c r="Y128" s="84"/>
      <c r="Z128" s="84"/>
      <c r="AA128" s="84"/>
      <c r="AB128" s="1"/>
      <c r="AC128" s="1"/>
      <c r="AD128" s="1"/>
      <c r="AE128" s="1"/>
      <c r="AF128" s="1"/>
      <c r="AG128" s="1"/>
      <c r="AH128" s="1"/>
    </row>
    <row r="129" spans="1:34" ht="17" thickBot="1" x14ac:dyDescent="0.25">
      <c r="B129" s="21" t="s">
        <v>9</v>
      </c>
      <c r="C129" s="109" t="s">
        <v>43</v>
      </c>
      <c r="D129" s="95" t="s">
        <v>128</v>
      </c>
      <c r="E129" s="78">
        <v>4</v>
      </c>
      <c r="F129" s="78">
        <v>2</v>
      </c>
      <c r="G129" s="89"/>
      <c r="H129" s="89"/>
      <c r="I129" s="89"/>
      <c r="J129" s="59"/>
      <c r="K129" s="59"/>
      <c r="L129" s="59"/>
      <c r="M129" s="59"/>
      <c r="N129" s="59"/>
      <c r="O129" s="59"/>
      <c r="P129" s="59"/>
      <c r="Q129" s="59"/>
      <c r="R129" s="84"/>
      <c r="S129" s="84"/>
      <c r="T129" s="84"/>
      <c r="U129" s="84"/>
      <c r="V129" s="84"/>
      <c r="W129" s="84"/>
      <c r="X129" s="84"/>
      <c r="Y129" s="84"/>
      <c r="Z129" s="84"/>
      <c r="AA129" s="84"/>
      <c r="AB129" s="1"/>
      <c r="AC129" s="1"/>
      <c r="AD129" s="1"/>
      <c r="AE129" s="1"/>
      <c r="AF129" s="1"/>
      <c r="AG129" s="1"/>
      <c r="AH129" s="1"/>
    </row>
    <row r="130" spans="1:34" ht="17" thickBot="1" x14ac:dyDescent="0.25">
      <c r="B130" s="21" t="s">
        <v>9</v>
      </c>
      <c r="C130" s="109" t="s">
        <v>167</v>
      </c>
      <c r="D130" s="95" t="s">
        <v>168</v>
      </c>
      <c r="E130" s="78">
        <v>4</v>
      </c>
      <c r="F130" s="78">
        <v>1</v>
      </c>
      <c r="G130" s="89"/>
      <c r="H130" s="89"/>
      <c r="I130" s="89"/>
      <c r="J130" s="59"/>
      <c r="K130" s="59"/>
      <c r="L130" s="59"/>
      <c r="M130" s="59"/>
      <c r="N130" s="59"/>
      <c r="O130" s="59"/>
      <c r="P130" s="59"/>
      <c r="Q130" s="59"/>
      <c r="R130" s="84"/>
      <c r="S130" s="84"/>
      <c r="T130" s="84"/>
      <c r="U130" s="84"/>
      <c r="V130" s="84"/>
      <c r="W130" s="84"/>
      <c r="X130" s="84"/>
      <c r="Y130" s="84"/>
      <c r="Z130" s="84"/>
      <c r="AA130" s="84"/>
      <c r="AB130" s="1"/>
      <c r="AC130" s="1"/>
      <c r="AD130" s="1"/>
      <c r="AE130" s="1"/>
      <c r="AF130" s="1"/>
      <c r="AG130" s="1"/>
      <c r="AH130" s="1"/>
    </row>
    <row r="131" spans="1:34" ht="17" thickBot="1" x14ac:dyDescent="0.25">
      <c r="B131" s="21" t="s">
        <v>9</v>
      </c>
      <c r="C131" s="109" t="s">
        <v>194</v>
      </c>
      <c r="D131" s="95" t="s">
        <v>41</v>
      </c>
      <c r="E131" s="78">
        <v>4</v>
      </c>
      <c r="F131" s="78">
        <v>2</v>
      </c>
      <c r="G131" s="89"/>
      <c r="H131" s="89"/>
      <c r="I131" s="89"/>
      <c r="J131" s="59"/>
      <c r="K131" s="59"/>
      <c r="L131" s="59"/>
      <c r="M131" s="59"/>
      <c r="N131" s="59"/>
      <c r="O131" s="59"/>
      <c r="P131" s="59"/>
      <c r="Q131" s="59"/>
      <c r="R131" s="84"/>
      <c r="S131" s="84"/>
      <c r="T131" s="84"/>
      <c r="U131" s="84"/>
      <c r="V131" s="84"/>
      <c r="W131" s="84"/>
      <c r="X131" s="84"/>
      <c r="Y131" s="84"/>
      <c r="Z131" s="84"/>
      <c r="AA131" s="84"/>
      <c r="AB131" s="1"/>
      <c r="AC131" s="1"/>
      <c r="AD131" s="1"/>
      <c r="AE131" s="1"/>
      <c r="AF131" s="1"/>
      <c r="AG131" s="1"/>
      <c r="AH131" s="1"/>
    </row>
    <row r="132" spans="1:34" ht="17" thickBot="1" x14ac:dyDescent="0.25">
      <c r="B132" s="21" t="s">
        <v>9</v>
      </c>
      <c r="C132" s="109" t="s">
        <v>124</v>
      </c>
      <c r="D132" s="95" t="s">
        <v>125</v>
      </c>
      <c r="E132" s="78">
        <v>5</v>
      </c>
      <c r="F132" s="78">
        <v>3</v>
      </c>
      <c r="G132" s="89"/>
      <c r="H132" s="89"/>
      <c r="I132" s="89"/>
      <c r="J132" s="59"/>
      <c r="K132" s="59"/>
      <c r="L132" s="59"/>
      <c r="M132" s="59"/>
      <c r="N132" s="59"/>
      <c r="O132" s="59"/>
      <c r="P132" s="59"/>
      <c r="Q132" s="59"/>
      <c r="R132" s="84"/>
      <c r="S132" s="84"/>
      <c r="T132" s="84"/>
      <c r="U132" s="84"/>
      <c r="V132" s="84"/>
      <c r="W132" s="84"/>
      <c r="X132" s="84"/>
      <c r="Y132" s="84"/>
      <c r="Z132" s="84"/>
      <c r="AA132" s="84"/>
      <c r="AB132" s="1"/>
      <c r="AC132" s="1"/>
      <c r="AD132" s="1"/>
      <c r="AE132" s="1"/>
      <c r="AF132" s="1"/>
      <c r="AG132" s="1"/>
      <c r="AH132" s="1"/>
    </row>
    <row r="133" spans="1:34" ht="17" thickBot="1" x14ac:dyDescent="0.25">
      <c r="B133" s="21" t="s">
        <v>9</v>
      </c>
      <c r="C133" s="109" t="s">
        <v>169</v>
      </c>
      <c r="D133" s="95" t="s">
        <v>170</v>
      </c>
      <c r="E133" s="78">
        <v>5</v>
      </c>
      <c r="F133" s="78">
        <v>4</v>
      </c>
      <c r="G133" s="89"/>
      <c r="H133" s="89"/>
      <c r="I133" s="89"/>
      <c r="J133" s="59"/>
      <c r="K133" s="59"/>
      <c r="L133" s="59"/>
      <c r="M133" s="59"/>
      <c r="N133" s="59"/>
      <c r="O133" s="59"/>
      <c r="P133" s="59"/>
      <c r="Q133" s="59"/>
      <c r="R133" s="84"/>
      <c r="S133" s="84"/>
      <c r="T133" s="84"/>
      <c r="U133" s="84"/>
      <c r="V133" s="84"/>
      <c r="W133" s="84"/>
      <c r="X133" s="84"/>
      <c r="Y133" s="84"/>
      <c r="Z133" s="84"/>
      <c r="AA133" s="84"/>
      <c r="AB133" s="1"/>
      <c r="AC133" s="1"/>
      <c r="AD133" s="1"/>
      <c r="AE133" s="1"/>
      <c r="AF133" s="1"/>
      <c r="AG133" s="1"/>
      <c r="AH133" s="1"/>
    </row>
    <row r="134" spans="1:34" ht="17" thickBot="1" x14ac:dyDescent="0.25">
      <c r="B134" s="21" t="s">
        <v>9</v>
      </c>
      <c r="C134" s="109" t="s">
        <v>171</v>
      </c>
      <c r="D134" s="95" t="s">
        <v>172</v>
      </c>
      <c r="E134" s="78">
        <v>3</v>
      </c>
      <c r="F134" s="78">
        <v>3</v>
      </c>
      <c r="G134" s="89"/>
      <c r="H134" s="89"/>
      <c r="I134" s="89"/>
      <c r="J134" s="59"/>
      <c r="K134" s="59"/>
      <c r="L134" s="59"/>
      <c r="M134" s="59"/>
      <c r="N134" s="59"/>
      <c r="O134" s="59"/>
      <c r="P134" s="59"/>
      <c r="Q134" s="59"/>
      <c r="R134" s="84"/>
      <c r="S134" s="84"/>
      <c r="T134" s="84"/>
      <c r="U134" s="84"/>
      <c r="V134" s="84"/>
      <c r="W134" s="84"/>
      <c r="X134" s="84"/>
      <c r="Y134" s="84"/>
      <c r="Z134" s="84"/>
      <c r="AA134" s="84"/>
      <c r="AB134" s="1"/>
      <c r="AC134" s="1"/>
      <c r="AD134" s="1"/>
      <c r="AE134" s="1"/>
      <c r="AF134" s="1"/>
      <c r="AG134" s="1"/>
      <c r="AH134" s="1"/>
    </row>
    <row r="135" spans="1:34" ht="17" thickBot="1" x14ac:dyDescent="0.25">
      <c r="B135" s="21" t="s">
        <v>9</v>
      </c>
      <c r="C135" s="109" t="s">
        <v>126</v>
      </c>
      <c r="D135" s="95" t="s">
        <v>173</v>
      </c>
      <c r="E135" s="78">
        <v>3</v>
      </c>
      <c r="F135" s="78">
        <v>3</v>
      </c>
      <c r="G135" s="89"/>
      <c r="H135" s="89"/>
      <c r="I135" s="89"/>
      <c r="J135" s="59"/>
      <c r="K135" s="59"/>
      <c r="L135" s="59"/>
      <c r="M135" s="59"/>
      <c r="N135" s="59"/>
      <c r="O135" s="59"/>
      <c r="P135" s="59"/>
      <c r="Q135" s="59"/>
      <c r="R135" s="84"/>
      <c r="S135" s="84"/>
      <c r="T135" s="84"/>
      <c r="U135" s="84"/>
      <c r="V135" s="84"/>
      <c r="W135" s="84"/>
      <c r="X135" s="84"/>
      <c r="Y135" s="84"/>
      <c r="Z135" s="84"/>
      <c r="AA135" s="84"/>
      <c r="AB135" s="1"/>
      <c r="AC135" s="1"/>
      <c r="AD135" s="1"/>
      <c r="AE135" s="1"/>
      <c r="AF135" s="1"/>
      <c r="AG135" s="1"/>
      <c r="AH135" s="1"/>
    </row>
    <row r="136" spans="1:34" ht="16" x14ac:dyDescent="0.2">
      <c r="B136" s="43"/>
      <c r="C136" s="95"/>
      <c r="D136" s="95"/>
      <c r="E136" s="44"/>
      <c r="F136" s="44"/>
      <c r="G136" s="89"/>
      <c r="H136" s="89"/>
      <c r="I136" s="89"/>
      <c r="J136" s="59"/>
      <c r="K136" s="59"/>
      <c r="L136" s="59"/>
      <c r="M136" s="59"/>
      <c r="N136" s="59"/>
      <c r="O136" s="59"/>
      <c r="P136" s="59"/>
      <c r="Q136" s="59"/>
      <c r="R136" s="84"/>
      <c r="S136" s="84"/>
      <c r="T136" s="84"/>
      <c r="U136" s="84"/>
      <c r="V136" s="84"/>
      <c r="W136" s="84"/>
      <c r="X136" s="84"/>
      <c r="Y136" s="84"/>
      <c r="Z136" s="84"/>
      <c r="AA136" s="84"/>
      <c r="AB136" s="1"/>
      <c r="AC136" s="1"/>
      <c r="AD136" s="1"/>
      <c r="AE136" s="1"/>
      <c r="AF136" s="1"/>
      <c r="AG136" s="1"/>
      <c r="AH136" s="1"/>
    </row>
    <row r="137" spans="1:34" ht="17" thickBot="1" x14ac:dyDescent="0.25">
      <c r="B137" s="43"/>
      <c r="C137" s="113" t="s">
        <v>129</v>
      </c>
      <c r="D137" s="114"/>
      <c r="E137" s="50" t="s">
        <v>2</v>
      </c>
      <c r="F137" s="50" t="s">
        <v>205</v>
      </c>
      <c r="G137" s="50" t="s">
        <v>204</v>
      </c>
      <c r="H137" s="50" t="s">
        <v>204</v>
      </c>
      <c r="I137" s="50" t="s">
        <v>204</v>
      </c>
      <c r="J137" s="59"/>
      <c r="K137" s="59"/>
      <c r="L137" s="59"/>
      <c r="M137" s="59"/>
      <c r="N137" s="59"/>
      <c r="O137" s="59"/>
      <c r="P137" s="59"/>
      <c r="Q137" s="59"/>
      <c r="R137" s="84"/>
      <c r="S137" s="84"/>
      <c r="T137" s="84"/>
      <c r="U137" s="84"/>
      <c r="V137" s="84"/>
      <c r="W137" s="84"/>
      <c r="X137" s="84"/>
      <c r="Y137" s="84"/>
      <c r="Z137" s="84"/>
      <c r="AA137" s="84"/>
      <c r="AB137" s="1"/>
      <c r="AC137" s="1"/>
      <c r="AD137" s="1"/>
      <c r="AE137" s="1"/>
      <c r="AF137" s="1"/>
      <c r="AG137" s="1"/>
      <c r="AH137" s="1"/>
    </row>
    <row r="138" spans="1:34" ht="17" thickBot="1" x14ac:dyDescent="0.25">
      <c r="B138" s="21" t="s">
        <v>9</v>
      </c>
      <c r="C138" s="109" t="s">
        <v>130</v>
      </c>
      <c r="D138" s="95" t="s">
        <v>197</v>
      </c>
      <c r="E138" s="78">
        <v>2</v>
      </c>
      <c r="F138" s="78">
        <v>1</v>
      </c>
      <c r="G138" s="89"/>
      <c r="H138" s="89"/>
      <c r="I138" s="89"/>
      <c r="J138" s="59"/>
      <c r="K138" s="59"/>
      <c r="L138" s="59"/>
      <c r="M138" s="59"/>
      <c r="N138" s="59"/>
      <c r="O138" s="59"/>
      <c r="P138" s="59"/>
      <c r="Q138" s="59"/>
      <c r="R138" s="84"/>
      <c r="S138" s="84"/>
      <c r="T138" s="84"/>
      <c r="U138" s="84"/>
      <c r="V138" s="84"/>
      <c r="W138" s="84"/>
      <c r="X138" s="84"/>
      <c r="Y138" s="84"/>
      <c r="Z138" s="84"/>
      <c r="AA138" s="84"/>
      <c r="AB138" s="1"/>
      <c r="AC138" s="1"/>
      <c r="AD138" s="1"/>
      <c r="AE138" s="1"/>
      <c r="AF138" s="1"/>
      <c r="AG138" s="1"/>
      <c r="AH138" s="1"/>
    </row>
    <row r="139" spans="1:34" ht="17" thickBot="1" x14ac:dyDescent="0.25">
      <c r="B139" s="21" t="s">
        <v>9</v>
      </c>
      <c r="C139" s="109" t="s">
        <v>131</v>
      </c>
      <c r="D139" s="95" t="s">
        <v>132</v>
      </c>
      <c r="E139" s="78">
        <v>7</v>
      </c>
      <c r="F139" s="78">
        <v>1</v>
      </c>
      <c r="G139" s="89">
        <v>2</v>
      </c>
      <c r="H139" s="89">
        <v>3</v>
      </c>
      <c r="I139" s="89">
        <v>4</v>
      </c>
      <c r="J139" s="59"/>
      <c r="K139" s="59"/>
      <c r="L139" s="59"/>
      <c r="M139" s="59"/>
      <c r="N139" s="59"/>
      <c r="O139" s="59"/>
      <c r="P139" s="59"/>
      <c r="Q139" s="59"/>
      <c r="R139" s="84"/>
      <c r="S139" s="84"/>
      <c r="T139" s="84"/>
      <c r="U139" s="84"/>
      <c r="V139" s="84"/>
      <c r="W139" s="84"/>
      <c r="X139" s="84"/>
      <c r="Y139" s="84"/>
      <c r="Z139" s="84"/>
      <c r="AA139" s="84"/>
      <c r="AB139" s="1"/>
      <c r="AC139" s="1"/>
      <c r="AD139" s="1"/>
      <c r="AE139" s="1"/>
      <c r="AF139" s="1"/>
      <c r="AG139" s="1"/>
      <c r="AH139" s="1"/>
    </row>
    <row r="140" spans="1:34" ht="17" thickBot="1" x14ac:dyDescent="0.25">
      <c r="A140" s="82"/>
      <c r="B140" s="88" t="s">
        <v>9</v>
      </c>
      <c r="C140" s="115" t="s">
        <v>196</v>
      </c>
      <c r="D140" s="87" t="s">
        <v>195</v>
      </c>
      <c r="E140" s="80"/>
      <c r="F140" s="80"/>
      <c r="G140" s="89"/>
      <c r="H140" s="89"/>
      <c r="I140" s="89"/>
      <c r="J140" s="59"/>
      <c r="K140" s="59"/>
      <c r="L140" s="59"/>
      <c r="M140" s="59"/>
      <c r="N140" s="59"/>
      <c r="O140" s="59"/>
      <c r="P140" s="59"/>
      <c r="Q140" s="59"/>
      <c r="R140" s="84"/>
      <c r="S140" s="84"/>
      <c r="T140" s="84"/>
      <c r="U140" s="84"/>
      <c r="V140" s="84"/>
      <c r="W140" s="84"/>
      <c r="X140" s="84"/>
      <c r="Y140" s="84"/>
      <c r="Z140" s="84"/>
      <c r="AA140" s="84"/>
      <c r="AB140" s="1"/>
      <c r="AC140" s="1"/>
      <c r="AD140" s="1"/>
      <c r="AE140" s="1"/>
      <c r="AF140" s="1"/>
      <c r="AG140" s="1"/>
      <c r="AH140" s="1"/>
    </row>
    <row r="141" spans="1:34" ht="16" x14ac:dyDescent="0.2">
      <c r="B141" s="43"/>
      <c r="C141" s="116"/>
      <c r="D141" s="117"/>
      <c r="E141" s="44"/>
      <c r="F141" s="44"/>
      <c r="G141" s="89"/>
      <c r="H141" s="89"/>
      <c r="I141" s="89"/>
      <c r="J141" s="59"/>
      <c r="K141" s="59"/>
      <c r="L141" s="59"/>
      <c r="M141" s="59"/>
      <c r="N141" s="59"/>
      <c r="O141" s="59"/>
      <c r="P141" s="59"/>
      <c r="Q141" s="59"/>
      <c r="R141" s="84"/>
      <c r="S141" s="84"/>
      <c r="T141" s="84"/>
      <c r="U141" s="84"/>
      <c r="V141" s="84"/>
      <c r="W141" s="84"/>
      <c r="X141" s="84"/>
      <c r="Y141" s="84"/>
      <c r="Z141" s="84"/>
      <c r="AA141" s="84"/>
      <c r="AB141" s="1"/>
      <c r="AC141" s="1"/>
      <c r="AD141" s="1"/>
      <c r="AE141" s="1"/>
      <c r="AF141" s="1"/>
      <c r="AG141" s="1"/>
      <c r="AH141" s="1"/>
    </row>
    <row r="142" spans="1:34" ht="22" thickBot="1" x14ac:dyDescent="0.3">
      <c r="B142" s="19" t="s">
        <v>149</v>
      </c>
      <c r="C142" s="116"/>
      <c r="D142" s="87"/>
      <c r="E142" s="50" t="s">
        <v>2</v>
      </c>
      <c r="F142" s="50" t="s">
        <v>205</v>
      </c>
      <c r="G142" s="50" t="s">
        <v>204</v>
      </c>
      <c r="H142" s="50" t="s">
        <v>204</v>
      </c>
      <c r="I142" s="50" t="s">
        <v>204</v>
      </c>
      <c r="J142" s="59"/>
      <c r="K142" s="59"/>
      <c r="L142" s="59"/>
      <c r="M142" s="59"/>
      <c r="N142" s="59"/>
      <c r="O142" s="59"/>
      <c r="P142" s="59"/>
      <c r="Q142" s="59"/>
      <c r="R142" s="84"/>
      <c r="S142" s="84"/>
      <c r="T142" s="84"/>
      <c r="U142" s="84"/>
      <c r="V142" s="84"/>
      <c r="W142" s="84"/>
      <c r="X142" s="84"/>
      <c r="Y142" s="84"/>
      <c r="Z142" s="84"/>
      <c r="AA142" s="84"/>
      <c r="AB142" s="1"/>
      <c r="AC142" s="1"/>
      <c r="AD142" s="1"/>
      <c r="AE142" s="1"/>
      <c r="AF142" s="1"/>
      <c r="AG142" s="1"/>
      <c r="AH142" s="1"/>
    </row>
    <row r="143" spans="1:34" ht="17" thickBot="1" x14ac:dyDescent="0.25">
      <c r="B143" s="21" t="s">
        <v>9</v>
      </c>
      <c r="C143" s="110" t="s">
        <v>156</v>
      </c>
      <c r="D143" s="118" t="s">
        <v>133</v>
      </c>
      <c r="E143" s="78">
        <v>5</v>
      </c>
      <c r="F143" s="75">
        <v>1</v>
      </c>
      <c r="G143" s="89">
        <v>3</v>
      </c>
      <c r="H143" s="89"/>
      <c r="I143" s="89"/>
      <c r="J143" s="59"/>
      <c r="K143" s="59"/>
      <c r="L143" s="59"/>
      <c r="M143" s="59"/>
      <c r="N143" s="59"/>
      <c r="O143" s="59"/>
      <c r="P143" s="59"/>
      <c r="Q143" s="59"/>
      <c r="R143" s="84"/>
      <c r="S143" s="84"/>
      <c r="T143" s="84"/>
      <c r="U143" s="84"/>
      <c r="V143" s="84"/>
      <c r="W143" s="84"/>
      <c r="X143" s="84"/>
      <c r="Y143" s="84"/>
      <c r="Z143" s="84"/>
      <c r="AA143" s="84"/>
      <c r="AB143" s="1"/>
      <c r="AC143" s="1"/>
      <c r="AD143" s="1"/>
      <c r="AE143" s="1"/>
      <c r="AF143" s="1"/>
      <c r="AG143" s="1"/>
      <c r="AH143" s="1"/>
    </row>
    <row r="144" spans="1:34" ht="17" thickBot="1" x14ac:dyDescent="0.25">
      <c r="B144" s="21" t="s">
        <v>9</v>
      </c>
      <c r="C144" s="109" t="s">
        <v>157</v>
      </c>
      <c r="D144" s="95" t="s">
        <v>134</v>
      </c>
      <c r="E144" s="78">
        <v>10</v>
      </c>
      <c r="F144" s="78">
        <v>1.2</v>
      </c>
      <c r="G144" s="89">
        <v>2.2999999999999998</v>
      </c>
      <c r="H144" s="89">
        <v>3.4</v>
      </c>
      <c r="I144" s="89">
        <v>4.0999999999999996</v>
      </c>
      <c r="J144" s="59"/>
      <c r="K144" s="59"/>
      <c r="L144" s="59"/>
      <c r="M144" s="59"/>
      <c r="N144" s="59"/>
      <c r="O144" s="59">
        <v>4</v>
      </c>
      <c r="P144" s="59"/>
      <c r="Q144" s="59"/>
      <c r="R144" s="84"/>
      <c r="S144" s="84"/>
      <c r="T144" s="84"/>
      <c r="U144" s="84"/>
      <c r="V144" s="84"/>
      <c r="W144" s="84"/>
      <c r="X144" s="84"/>
      <c r="Y144" s="84"/>
      <c r="Z144" s="84"/>
      <c r="AA144" s="84"/>
      <c r="AB144" s="1"/>
      <c r="AC144" s="1"/>
      <c r="AD144" s="1"/>
      <c r="AE144" s="1"/>
      <c r="AF144" s="1"/>
      <c r="AG144" s="1"/>
      <c r="AH144" s="1"/>
    </row>
    <row r="145" spans="2:34" ht="16" x14ac:dyDescent="0.2">
      <c r="B145" s="43"/>
      <c r="C145" s="116"/>
      <c r="D145" s="87"/>
      <c r="E145" s="44"/>
      <c r="F145" s="44"/>
      <c r="G145" s="89"/>
      <c r="H145" s="89"/>
      <c r="I145" s="89"/>
      <c r="J145" s="59"/>
      <c r="K145" s="59"/>
      <c r="L145" s="59"/>
      <c r="M145" s="59"/>
      <c r="N145" s="59"/>
      <c r="O145" s="59"/>
      <c r="P145" s="59"/>
      <c r="Q145" s="59"/>
      <c r="R145" s="84"/>
      <c r="S145" s="84"/>
      <c r="T145" s="84"/>
      <c r="U145" s="84"/>
      <c r="V145" s="84"/>
      <c r="W145" s="84"/>
      <c r="X145" s="84"/>
      <c r="Y145" s="84"/>
      <c r="Z145" s="84"/>
      <c r="AA145" s="84"/>
      <c r="AB145" s="1"/>
      <c r="AC145" s="1"/>
      <c r="AD145" s="1"/>
      <c r="AE145" s="1"/>
      <c r="AF145" s="1"/>
      <c r="AG145" s="1"/>
      <c r="AH145" s="1"/>
    </row>
    <row r="146" spans="2:34" ht="22" thickBot="1" x14ac:dyDescent="0.3">
      <c r="B146" s="19" t="s">
        <v>135</v>
      </c>
      <c r="C146" s="116"/>
      <c r="D146" s="87"/>
      <c r="E146" s="50" t="s">
        <v>2</v>
      </c>
      <c r="F146" s="50" t="s">
        <v>205</v>
      </c>
      <c r="G146" s="50" t="s">
        <v>204</v>
      </c>
      <c r="H146" s="50" t="s">
        <v>204</v>
      </c>
      <c r="I146" s="50" t="s">
        <v>204</v>
      </c>
      <c r="J146" s="59"/>
      <c r="K146" s="59"/>
      <c r="L146" s="59"/>
      <c r="M146" s="59"/>
      <c r="N146" s="59"/>
      <c r="O146" s="59"/>
      <c r="P146" s="59"/>
      <c r="Q146" s="59"/>
      <c r="R146" s="84"/>
      <c r="S146" s="84"/>
      <c r="T146" s="84"/>
      <c r="U146" s="84"/>
      <c r="V146" s="84"/>
      <c r="W146" s="84"/>
      <c r="X146" s="84"/>
      <c r="Y146" s="84"/>
      <c r="Z146" s="84"/>
      <c r="AA146" s="84"/>
      <c r="AB146" s="1"/>
      <c r="AC146" s="1"/>
      <c r="AD146" s="1"/>
      <c r="AE146" s="1"/>
      <c r="AF146" s="1"/>
      <c r="AG146" s="1"/>
      <c r="AH146" s="1"/>
    </row>
    <row r="147" spans="2:34" ht="17" thickBot="1" x14ac:dyDescent="0.25">
      <c r="B147" s="21" t="s">
        <v>9</v>
      </c>
      <c r="C147" s="110" t="s">
        <v>136</v>
      </c>
      <c r="D147" s="118" t="s">
        <v>137</v>
      </c>
      <c r="E147" s="78">
        <v>30</v>
      </c>
      <c r="F147" s="78">
        <v>1.2</v>
      </c>
      <c r="G147" s="89">
        <v>2.2999999999999998</v>
      </c>
      <c r="H147" s="89">
        <v>3.4</v>
      </c>
      <c r="I147" s="89">
        <v>4.5</v>
      </c>
      <c r="J147" s="59"/>
      <c r="K147" s="59"/>
      <c r="L147" s="59"/>
      <c r="M147" s="59"/>
      <c r="N147" s="59"/>
      <c r="O147" s="59">
        <v>4</v>
      </c>
      <c r="P147" s="59"/>
      <c r="Q147" s="59"/>
      <c r="R147" s="84"/>
      <c r="S147" s="84"/>
      <c r="T147" s="84"/>
      <c r="U147" s="84"/>
      <c r="V147" s="84"/>
      <c r="W147" s="84"/>
      <c r="X147" s="84"/>
      <c r="Y147" s="84"/>
      <c r="Z147" s="84"/>
      <c r="AA147" s="84"/>
      <c r="AB147" s="1"/>
      <c r="AC147" s="1"/>
      <c r="AD147" s="1"/>
      <c r="AE147" s="1"/>
      <c r="AF147" s="1"/>
      <c r="AG147" s="1"/>
      <c r="AH147" s="1"/>
    </row>
    <row r="148" spans="2:34" ht="16" x14ac:dyDescent="0.2">
      <c r="B148" s="43"/>
      <c r="C148" s="116"/>
      <c r="D148" s="87"/>
      <c r="E148" s="44"/>
      <c r="F148" s="44"/>
      <c r="G148" s="89"/>
      <c r="H148" s="89"/>
      <c r="I148" s="89"/>
      <c r="J148" s="59"/>
      <c r="K148" s="59"/>
      <c r="L148" s="59"/>
      <c r="M148" s="59"/>
      <c r="N148" s="59"/>
      <c r="O148" s="59"/>
      <c r="P148" s="59"/>
      <c r="Q148" s="59"/>
      <c r="R148" s="84"/>
      <c r="S148" s="84"/>
      <c r="T148" s="84"/>
      <c r="U148" s="84"/>
      <c r="V148" s="84"/>
      <c r="W148" s="84"/>
      <c r="X148" s="84"/>
      <c r="Y148" s="84"/>
      <c r="Z148" s="84"/>
      <c r="AA148" s="84"/>
      <c r="AB148" s="1"/>
      <c r="AC148" s="1"/>
      <c r="AD148" s="1"/>
      <c r="AE148" s="1"/>
      <c r="AF148" s="1"/>
      <c r="AG148" s="1"/>
      <c r="AH148" s="1"/>
    </row>
    <row r="149" spans="2:34" ht="21" x14ac:dyDescent="0.25">
      <c r="B149" s="19" t="s">
        <v>138</v>
      </c>
      <c r="C149" s="116"/>
      <c r="D149" s="87"/>
      <c r="G149" s="89"/>
      <c r="H149" s="89"/>
      <c r="I149" s="89"/>
      <c r="J149" s="59"/>
      <c r="K149" s="59"/>
      <c r="L149" s="59"/>
      <c r="M149" s="59"/>
      <c r="N149" s="59"/>
      <c r="O149" s="59"/>
      <c r="P149" s="59"/>
      <c r="Q149" s="59"/>
      <c r="R149" s="84"/>
      <c r="S149" s="84"/>
      <c r="T149" s="84"/>
      <c r="U149" s="84"/>
      <c r="V149" s="84"/>
      <c r="W149" s="84"/>
      <c r="X149" s="84"/>
      <c r="Y149" s="84"/>
      <c r="Z149" s="84"/>
      <c r="AA149" s="84"/>
      <c r="AB149" s="1"/>
      <c r="AC149" s="1"/>
      <c r="AD149" s="1"/>
      <c r="AE149" s="1"/>
      <c r="AF149" s="1"/>
      <c r="AG149" s="1"/>
      <c r="AH149" s="1"/>
    </row>
    <row r="150" spans="2:34" ht="17" thickBot="1" x14ac:dyDescent="0.25">
      <c r="C150" s="119" t="s">
        <v>140</v>
      </c>
      <c r="D150" s="120" t="s">
        <v>141</v>
      </c>
      <c r="E150" s="50" t="s">
        <v>2</v>
      </c>
      <c r="F150" s="50" t="s">
        <v>139</v>
      </c>
      <c r="G150" s="50" t="s">
        <v>204</v>
      </c>
      <c r="H150" s="89"/>
      <c r="I150" s="89"/>
      <c r="J150" s="59"/>
      <c r="K150" s="59"/>
      <c r="L150" s="59"/>
      <c r="M150" s="59"/>
      <c r="N150" s="59"/>
      <c r="O150" s="59"/>
      <c r="P150" s="59"/>
      <c r="Q150" s="59"/>
      <c r="R150" s="84"/>
      <c r="S150" s="84"/>
      <c r="T150" s="84"/>
      <c r="U150" s="84"/>
      <c r="V150" s="84"/>
      <c r="W150" s="84"/>
      <c r="X150" s="84"/>
      <c r="Y150" s="84"/>
      <c r="Z150" s="84"/>
      <c r="AA150" s="84"/>
      <c r="AB150" s="1"/>
      <c r="AC150" s="1"/>
      <c r="AD150" s="1"/>
      <c r="AE150" s="1"/>
      <c r="AF150" s="1"/>
      <c r="AG150" s="1"/>
      <c r="AH150" s="1"/>
    </row>
    <row r="151" spans="2:34" ht="17" thickBot="1" x14ac:dyDescent="0.25">
      <c r="B151" s="21" t="s">
        <v>9</v>
      </c>
      <c r="C151" s="121"/>
      <c r="D151" s="122"/>
      <c r="E151" s="53"/>
      <c r="F151" s="53"/>
      <c r="G151" s="89"/>
      <c r="H151" s="89"/>
      <c r="I151" s="89"/>
      <c r="J151" s="59"/>
      <c r="K151" s="59"/>
      <c r="L151" s="59"/>
      <c r="M151" s="59"/>
      <c r="N151" s="59"/>
      <c r="O151" s="59"/>
      <c r="P151" s="59"/>
      <c r="Q151" s="59"/>
      <c r="R151" s="84"/>
      <c r="S151" s="84"/>
      <c r="T151" s="84"/>
      <c r="U151" s="84"/>
      <c r="V151" s="84"/>
      <c r="W151" s="84"/>
      <c r="X151" s="84"/>
      <c r="Y151" s="84"/>
      <c r="Z151" s="84"/>
      <c r="AA151" s="84"/>
      <c r="AB151" s="1"/>
      <c r="AC151" s="1"/>
      <c r="AD151" s="1"/>
      <c r="AE151" s="1"/>
      <c r="AF151" s="1"/>
      <c r="AG151" s="1"/>
      <c r="AH151" s="1"/>
    </row>
    <row r="152" spans="2:34" ht="17" thickBot="1" x14ac:dyDescent="0.25">
      <c r="B152" s="21" t="s">
        <v>9</v>
      </c>
      <c r="C152" s="121"/>
      <c r="D152" s="123"/>
      <c r="E152" s="53"/>
      <c r="F152" s="53"/>
      <c r="G152" s="89"/>
      <c r="H152" s="89"/>
      <c r="I152" s="89"/>
      <c r="J152" s="59"/>
      <c r="K152" s="59"/>
      <c r="L152" s="59"/>
      <c r="M152" s="59"/>
      <c r="N152" s="59"/>
      <c r="O152" s="59"/>
      <c r="P152" s="59"/>
      <c r="Q152" s="59"/>
      <c r="R152" s="84"/>
      <c r="S152" s="84"/>
      <c r="T152" s="84"/>
      <c r="U152" s="84"/>
      <c r="V152" s="84"/>
      <c r="W152" s="84"/>
      <c r="X152" s="84"/>
      <c r="Y152" s="84"/>
      <c r="Z152" s="84"/>
      <c r="AA152" s="84"/>
      <c r="AB152" s="1"/>
      <c r="AC152" s="1"/>
      <c r="AD152" s="1"/>
      <c r="AE152" s="1"/>
      <c r="AF152" s="1"/>
      <c r="AG152" s="1"/>
      <c r="AH152" s="1"/>
    </row>
    <row r="153" spans="2:34" ht="17" thickBot="1" x14ac:dyDescent="0.25">
      <c r="B153" s="21" t="s">
        <v>9</v>
      </c>
      <c r="C153" s="121"/>
      <c r="D153" s="123"/>
      <c r="E153" s="53"/>
      <c r="F153" s="53"/>
      <c r="G153" s="89"/>
      <c r="H153" s="89"/>
      <c r="I153" s="89"/>
      <c r="J153" s="59"/>
      <c r="K153" s="59"/>
      <c r="L153" s="59"/>
      <c r="M153" s="59"/>
      <c r="N153" s="59"/>
      <c r="O153" s="59"/>
      <c r="P153" s="59"/>
      <c r="Q153" s="59"/>
      <c r="R153" s="84"/>
      <c r="S153" s="84"/>
      <c r="T153" s="84"/>
      <c r="U153" s="84"/>
      <c r="V153" s="84"/>
      <c r="W153" s="84"/>
      <c r="X153" s="84"/>
      <c r="Y153" s="84"/>
      <c r="Z153" s="84"/>
      <c r="AA153" s="84"/>
      <c r="AB153" s="1"/>
      <c r="AC153" s="1"/>
      <c r="AD153" s="1"/>
      <c r="AE153" s="1"/>
      <c r="AF153" s="1"/>
      <c r="AG153" s="1"/>
      <c r="AH153" s="1"/>
    </row>
    <row r="154" spans="2:34" ht="17" thickBot="1" x14ac:dyDescent="0.25">
      <c r="B154" s="21" t="s">
        <v>9</v>
      </c>
      <c r="C154" s="121"/>
      <c r="D154" s="123"/>
      <c r="E154" s="53"/>
      <c r="F154" s="53"/>
      <c r="G154" s="89"/>
      <c r="H154" s="89"/>
      <c r="I154" s="89"/>
      <c r="J154" s="59"/>
      <c r="K154" s="59"/>
      <c r="L154" s="59"/>
      <c r="M154" s="59"/>
      <c r="N154" s="59"/>
      <c r="O154" s="59"/>
      <c r="P154" s="84"/>
      <c r="Q154" s="84"/>
      <c r="R154" s="84"/>
      <c r="S154" s="84"/>
      <c r="T154" s="84"/>
      <c r="U154" s="84"/>
      <c r="V154" s="84"/>
      <c r="W154" s="84"/>
      <c r="X154" s="84"/>
      <c r="Y154" s="84"/>
      <c r="Z154" s="84"/>
      <c r="AA154" s="84"/>
      <c r="AB154" s="1"/>
      <c r="AC154" s="1"/>
      <c r="AD154" s="1"/>
      <c r="AE154" s="1"/>
      <c r="AF154" s="1"/>
      <c r="AG154" s="1"/>
      <c r="AH154" s="1"/>
    </row>
    <row r="155" spans="2:34" ht="17" thickBot="1" x14ac:dyDescent="0.25">
      <c r="B155" s="21" t="s">
        <v>9</v>
      </c>
      <c r="C155" s="121"/>
      <c r="D155" s="123"/>
      <c r="E155" s="53"/>
      <c r="F155" s="53"/>
      <c r="G155" s="89"/>
      <c r="H155" s="89"/>
      <c r="I155" s="89"/>
      <c r="J155" s="59"/>
      <c r="K155" s="59"/>
      <c r="L155" s="59"/>
      <c r="M155" s="59"/>
      <c r="N155" s="59"/>
      <c r="O155" s="59"/>
      <c r="P155" s="84"/>
      <c r="Q155" s="84"/>
      <c r="R155" s="84"/>
      <c r="S155" s="84"/>
      <c r="T155" s="84"/>
      <c r="U155" s="84"/>
      <c r="V155" s="84"/>
      <c r="W155" s="84"/>
      <c r="X155" s="84"/>
      <c r="Y155" s="84"/>
      <c r="Z155" s="84"/>
      <c r="AA155" s="84"/>
      <c r="AB155" s="1"/>
      <c r="AC155" s="1"/>
      <c r="AD155" s="1"/>
      <c r="AE155" s="1"/>
      <c r="AF155" s="1"/>
      <c r="AG155" s="1"/>
      <c r="AH155" s="1"/>
    </row>
    <row r="156" spans="2:34" ht="17" thickBot="1" x14ac:dyDescent="0.25">
      <c r="B156" s="21" t="s">
        <v>9</v>
      </c>
      <c r="C156" s="121"/>
      <c r="D156" s="123"/>
      <c r="E156" s="53"/>
      <c r="F156" s="53"/>
      <c r="G156" s="89"/>
      <c r="H156" s="89"/>
      <c r="I156" s="89"/>
      <c r="J156" s="59"/>
      <c r="K156" s="59"/>
      <c r="L156" s="59"/>
      <c r="M156" s="59"/>
      <c r="N156" s="59"/>
      <c r="O156" s="59"/>
      <c r="P156" s="84"/>
      <c r="Q156" s="84"/>
      <c r="R156" s="84"/>
      <c r="S156" s="84"/>
      <c r="T156" s="84"/>
      <c r="U156" s="84"/>
      <c r="V156" s="84"/>
      <c r="W156" s="84"/>
      <c r="X156" s="84"/>
      <c r="Y156" s="84"/>
      <c r="Z156" s="59"/>
      <c r="AA156" s="59"/>
    </row>
    <row r="157" spans="2:34" ht="17" thickBot="1" x14ac:dyDescent="0.25">
      <c r="C157" s="47" t="s">
        <v>152</v>
      </c>
      <c r="E157" s="44"/>
      <c r="F157" s="44"/>
      <c r="G157" s="89"/>
      <c r="H157" s="89"/>
      <c r="I157" s="89"/>
      <c r="J157" s="59"/>
      <c r="K157" s="59"/>
      <c r="L157" s="59"/>
      <c r="M157" s="59"/>
      <c r="N157" s="59"/>
      <c r="O157" s="59"/>
      <c r="P157" s="59"/>
      <c r="Q157" s="59"/>
      <c r="R157" s="59"/>
      <c r="S157" s="59"/>
      <c r="T157" s="59"/>
      <c r="U157" s="59"/>
      <c r="V157" s="59"/>
      <c r="W157" s="59"/>
      <c r="X157" s="59"/>
      <c r="Y157" s="59"/>
      <c r="Z157" s="59"/>
      <c r="AA157" s="59"/>
    </row>
    <row r="158" spans="2:34" ht="17" thickBot="1" x14ac:dyDescent="0.25">
      <c r="B158" s="21" t="s">
        <v>9</v>
      </c>
      <c r="C158" s="52"/>
      <c r="D158" s="24"/>
      <c r="E158" s="53"/>
      <c r="F158" s="53"/>
      <c r="G158" s="89"/>
      <c r="H158" s="89"/>
      <c r="I158" s="89"/>
      <c r="J158" s="59"/>
      <c r="K158" s="59"/>
      <c r="L158" s="59"/>
      <c r="M158" s="59"/>
      <c r="N158" s="59"/>
      <c r="O158" s="59">
        <v>4</v>
      </c>
      <c r="P158" s="59"/>
      <c r="Q158" s="59"/>
      <c r="R158" s="59"/>
      <c r="S158" s="59"/>
      <c r="T158" s="59"/>
      <c r="U158" s="59"/>
      <c r="V158" s="59"/>
      <c r="W158" s="59"/>
      <c r="X158" s="59"/>
      <c r="Y158" s="59"/>
      <c r="Z158" s="59"/>
      <c r="AA158" s="59"/>
    </row>
    <row r="159" spans="2:34" ht="17" thickBot="1" x14ac:dyDescent="0.25">
      <c r="B159" s="21" t="s">
        <v>9</v>
      </c>
      <c r="C159" s="52"/>
      <c r="D159" s="24"/>
      <c r="E159" s="53"/>
      <c r="F159" s="53"/>
      <c r="G159" s="89"/>
      <c r="H159" s="89"/>
      <c r="I159" s="89"/>
      <c r="J159" s="59"/>
      <c r="K159" s="59"/>
      <c r="L159" s="59"/>
      <c r="M159" s="59"/>
      <c r="N159" s="59"/>
      <c r="O159" s="59">
        <v>4</v>
      </c>
      <c r="P159" s="59"/>
      <c r="Q159" s="59"/>
      <c r="R159" s="59"/>
      <c r="S159" s="59"/>
      <c r="T159" s="59"/>
      <c r="U159" s="59"/>
      <c r="V159" s="59"/>
      <c r="W159" s="59"/>
      <c r="X159" s="59"/>
      <c r="Y159" s="59"/>
      <c r="Z159" s="59"/>
      <c r="AA159" s="59"/>
    </row>
    <row r="160" spans="2:34" ht="17" thickBot="1" x14ac:dyDescent="0.25">
      <c r="B160" s="21" t="s">
        <v>9</v>
      </c>
      <c r="C160" s="52"/>
      <c r="D160" s="24"/>
      <c r="E160" s="53"/>
      <c r="F160" s="53"/>
      <c r="G160" s="89"/>
      <c r="H160" s="89"/>
      <c r="I160" s="89"/>
      <c r="J160" s="59"/>
      <c r="K160" s="59"/>
      <c r="L160" s="59"/>
      <c r="M160" s="59"/>
      <c r="N160" s="59"/>
      <c r="O160" s="59">
        <v>4</v>
      </c>
      <c r="P160" s="59"/>
      <c r="Q160" s="59"/>
      <c r="R160" s="59"/>
      <c r="S160" s="59"/>
      <c r="T160" s="59"/>
      <c r="U160" s="59"/>
      <c r="V160" s="59"/>
      <c r="W160" s="59"/>
      <c r="X160" s="59"/>
      <c r="Y160" s="59"/>
      <c r="Z160" s="59"/>
      <c r="AA160" s="59"/>
    </row>
    <row r="161" spans="1:27" ht="17" thickBot="1" x14ac:dyDescent="0.25">
      <c r="B161" s="21" t="s">
        <v>9</v>
      </c>
      <c r="C161" s="52"/>
      <c r="D161" s="24"/>
      <c r="E161" s="53"/>
      <c r="F161" s="53"/>
      <c r="G161" s="89">
        <f t="shared" ref="G161" si="4">G160+IF($B161="Yes",IF(F161="1+2",IF($L161=1,1)))</f>
        <v>0</v>
      </c>
      <c r="H161" s="89">
        <f t="shared" ref="H161" si="5">H160+IF($B161="Yes",IF(F161="1+2",IF($M161=2,1),(IF(F161="2+3",IF($M161=2,1)))))</f>
        <v>0</v>
      </c>
      <c r="I161" s="89">
        <f t="shared" ref="I161" si="6">I160+IF($B161="Yes",IF(F161="2+3",IF($N161=3,1),(IF(F161="3+4",IF($N161=3,1)))))</f>
        <v>0</v>
      </c>
      <c r="J161" s="59">
        <f t="shared" ref="J161" si="7">J160+IF($B161="Yes",IF(F161="3+4",IF($O161=4,1)))</f>
        <v>0</v>
      </c>
      <c r="K161" s="59">
        <f>K160+IF($B161="Yes",1)</f>
        <v>0</v>
      </c>
      <c r="L161" s="59">
        <v>1</v>
      </c>
      <c r="M161" s="59">
        <v>2</v>
      </c>
      <c r="N161" s="59">
        <v>3</v>
      </c>
      <c r="O161" s="59">
        <v>4</v>
      </c>
      <c r="P161" s="59"/>
      <c r="Q161" s="59"/>
      <c r="R161" s="59"/>
      <c r="S161" s="59"/>
      <c r="T161" s="59"/>
      <c r="U161" s="59"/>
      <c r="V161" s="59"/>
      <c r="W161" s="59"/>
      <c r="X161" s="59"/>
      <c r="Y161" s="59"/>
      <c r="Z161" s="59"/>
      <c r="AA161" s="59"/>
    </row>
    <row r="162" spans="1:27" ht="16" x14ac:dyDescent="0.2">
      <c r="B162" s="57"/>
      <c r="C162" s="54"/>
      <c r="D162" s="55"/>
      <c r="E162" s="56"/>
      <c r="F162" s="56"/>
      <c r="G162" s="89"/>
      <c r="H162" s="89"/>
      <c r="I162" s="89"/>
      <c r="J162" s="59"/>
      <c r="K162" s="59"/>
      <c r="L162" s="59"/>
      <c r="M162" s="59"/>
      <c r="N162" s="59"/>
      <c r="O162" s="59"/>
      <c r="P162" s="59"/>
      <c r="Q162" s="59"/>
      <c r="R162" s="59"/>
      <c r="S162" s="59"/>
      <c r="T162" s="59"/>
      <c r="U162" s="59"/>
      <c r="V162" s="59"/>
      <c r="W162" s="59"/>
      <c r="X162" s="59"/>
      <c r="Y162" s="59"/>
      <c r="Z162" s="59"/>
      <c r="AA162" s="59"/>
    </row>
    <row r="163" spans="1:27" ht="16" x14ac:dyDescent="0.2">
      <c r="A163" s="61"/>
      <c r="B163" s="65"/>
      <c r="C163" s="66"/>
      <c r="D163" s="61"/>
      <c r="E163" s="67"/>
      <c r="F163" s="67"/>
      <c r="G163" s="89"/>
      <c r="H163" s="89"/>
      <c r="I163" s="89"/>
      <c r="J163" s="59"/>
      <c r="K163" s="59"/>
      <c r="L163" s="59"/>
      <c r="M163" s="59"/>
      <c r="N163" s="59"/>
      <c r="O163" s="59"/>
      <c r="P163" s="59"/>
      <c r="Q163" s="59"/>
      <c r="R163" s="59"/>
      <c r="S163" s="59"/>
      <c r="T163" s="59"/>
      <c r="U163" s="59"/>
      <c r="V163" s="59"/>
      <c r="W163" s="59"/>
      <c r="X163" s="59"/>
      <c r="Y163" s="59"/>
      <c r="Z163" s="59"/>
      <c r="AA163" s="59"/>
    </row>
    <row r="164" spans="1:27" ht="16" x14ac:dyDescent="0.2">
      <c r="A164" s="61"/>
      <c r="B164" s="65"/>
      <c r="C164" s="66"/>
      <c r="D164" s="61"/>
      <c r="E164" s="67"/>
      <c r="F164" s="67"/>
      <c r="G164" s="89"/>
      <c r="H164" s="89"/>
      <c r="I164" s="89"/>
      <c r="J164" s="59"/>
      <c r="K164" s="59"/>
      <c r="L164" s="59"/>
      <c r="M164" s="59"/>
      <c r="N164" s="59"/>
      <c r="O164" s="59"/>
      <c r="P164" s="59"/>
      <c r="Q164" s="59"/>
      <c r="R164" s="59"/>
      <c r="S164" s="59"/>
      <c r="T164" s="59"/>
      <c r="U164" s="59"/>
      <c r="V164" s="59"/>
      <c r="W164" s="59"/>
      <c r="X164" s="59"/>
      <c r="Y164" s="59"/>
      <c r="Z164" s="59"/>
      <c r="AA164" s="59"/>
    </row>
    <row r="165" spans="1:27" ht="16" x14ac:dyDescent="0.2">
      <c r="A165" s="61"/>
      <c r="B165" s="65"/>
      <c r="C165" s="66"/>
      <c r="D165" s="61"/>
      <c r="E165" s="67"/>
      <c r="F165" s="67"/>
      <c r="G165" s="89"/>
      <c r="H165" s="89"/>
      <c r="I165" s="89"/>
      <c r="J165" s="59"/>
      <c r="K165" s="59"/>
      <c r="L165" s="59"/>
      <c r="M165" s="59"/>
      <c r="N165" s="59"/>
      <c r="O165" s="59"/>
      <c r="P165" s="59"/>
      <c r="Q165" s="59"/>
      <c r="R165" s="59"/>
      <c r="S165" s="59"/>
      <c r="T165" s="59"/>
      <c r="U165" s="59"/>
      <c r="V165" s="59"/>
      <c r="W165" s="59"/>
      <c r="X165" s="59"/>
      <c r="Y165" s="59"/>
      <c r="Z165" s="59"/>
      <c r="AA165" s="59"/>
    </row>
    <row r="166" spans="1:27" x14ac:dyDescent="0.2">
      <c r="A166" s="61"/>
      <c r="B166" s="65"/>
      <c r="C166" s="61"/>
      <c r="D166" s="61"/>
      <c r="E166" s="61"/>
      <c r="F166" s="68"/>
      <c r="G166" s="89"/>
      <c r="H166" s="89"/>
      <c r="I166" s="89"/>
      <c r="J166" s="59"/>
      <c r="K166" s="59"/>
      <c r="L166" s="59"/>
      <c r="M166" s="59"/>
      <c r="N166" s="59"/>
      <c r="O166" s="59"/>
      <c r="P166" s="59"/>
      <c r="Q166" s="59"/>
      <c r="R166" s="59"/>
      <c r="S166" s="59"/>
      <c r="T166" s="59"/>
      <c r="U166" s="59"/>
      <c r="V166" s="59"/>
      <c r="W166" s="59"/>
      <c r="X166" s="59"/>
      <c r="Y166" s="59"/>
      <c r="Z166" s="59"/>
      <c r="AA166" s="59"/>
    </row>
    <row r="167" spans="1:27" ht="16" x14ac:dyDescent="0.2">
      <c r="A167" s="61"/>
      <c r="B167" s="65"/>
      <c r="C167" s="69"/>
      <c r="D167" s="61"/>
      <c r="E167" s="70"/>
      <c r="F167" s="70"/>
      <c r="G167" s="89"/>
      <c r="H167" s="89"/>
      <c r="I167" s="89"/>
      <c r="J167" s="59"/>
      <c r="K167" s="59"/>
      <c r="L167" s="59"/>
      <c r="M167" s="59"/>
      <c r="N167" s="59"/>
      <c r="O167" s="59"/>
      <c r="P167" s="59"/>
      <c r="Q167" s="59"/>
      <c r="R167" s="59"/>
      <c r="S167" s="59"/>
      <c r="T167" s="59"/>
      <c r="U167" s="59"/>
      <c r="V167" s="59"/>
      <c r="W167" s="59"/>
      <c r="X167" s="59"/>
      <c r="Y167" s="59"/>
      <c r="Z167" s="59"/>
      <c r="AA167" s="59"/>
    </row>
    <row r="168" spans="1:27" x14ac:dyDescent="0.2">
      <c r="A168" s="61"/>
      <c r="B168" s="65"/>
      <c r="C168" s="71"/>
      <c r="D168" s="61"/>
      <c r="E168" s="61"/>
      <c r="F168" s="68"/>
      <c r="G168" s="89"/>
      <c r="H168" s="89"/>
      <c r="I168" s="89"/>
      <c r="J168" s="59"/>
      <c r="K168" s="59"/>
      <c r="L168" s="59"/>
      <c r="M168" s="59"/>
      <c r="N168" s="59"/>
      <c r="O168" s="59"/>
      <c r="P168" s="59"/>
      <c r="Q168" s="59"/>
      <c r="R168" s="59"/>
      <c r="S168" s="59"/>
      <c r="T168" s="59"/>
      <c r="U168" s="59"/>
      <c r="V168" s="59"/>
      <c r="W168" s="59"/>
      <c r="X168" s="59"/>
      <c r="Y168" s="59"/>
      <c r="Z168" s="59"/>
      <c r="AA168" s="59"/>
    </row>
    <row r="169" spans="1:27" x14ac:dyDescent="0.2">
      <c r="A169" s="61"/>
      <c r="B169" s="65"/>
      <c r="C169" s="71"/>
      <c r="D169" s="61"/>
      <c r="E169" s="61"/>
      <c r="F169" s="68"/>
      <c r="G169" s="89"/>
      <c r="H169" s="89"/>
      <c r="I169" s="89"/>
      <c r="J169" s="59"/>
      <c r="K169" s="59"/>
      <c r="L169" s="59"/>
      <c r="M169" s="59"/>
      <c r="N169" s="59"/>
      <c r="O169" s="59"/>
      <c r="P169" s="59"/>
      <c r="Q169" s="59"/>
      <c r="R169" s="59"/>
      <c r="S169" s="59"/>
      <c r="T169" s="59"/>
      <c r="U169" s="59"/>
      <c r="V169" s="59"/>
      <c r="W169" s="59"/>
      <c r="X169" s="59"/>
      <c r="Y169" s="59"/>
      <c r="Z169" s="59"/>
      <c r="AA169" s="59"/>
    </row>
    <row r="170" spans="1:27" x14ac:dyDescent="0.2">
      <c r="A170" s="61"/>
      <c r="B170" s="65"/>
      <c r="C170" s="71"/>
      <c r="D170" s="61"/>
      <c r="E170" s="61"/>
      <c r="F170" s="68"/>
      <c r="G170" s="89"/>
      <c r="H170" s="89"/>
      <c r="I170" s="89"/>
      <c r="J170" s="59"/>
      <c r="K170" s="59"/>
      <c r="L170" s="59"/>
      <c r="M170" s="59"/>
      <c r="N170" s="59"/>
      <c r="O170" s="59"/>
      <c r="P170" s="59"/>
      <c r="Q170" s="59"/>
      <c r="R170" s="59"/>
      <c r="S170" s="59"/>
      <c r="T170" s="59"/>
      <c r="U170" s="59"/>
      <c r="V170" s="59"/>
      <c r="W170" s="59"/>
      <c r="X170" s="59"/>
      <c r="Y170" s="59"/>
      <c r="Z170" s="59"/>
      <c r="AA170" s="59"/>
    </row>
    <row r="171" spans="1:27" x14ac:dyDescent="0.2">
      <c r="A171" s="61"/>
      <c r="B171" s="65"/>
      <c r="C171" s="71"/>
      <c r="D171" s="61"/>
      <c r="E171" s="61"/>
      <c r="F171" s="68"/>
      <c r="G171" s="89"/>
      <c r="H171" s="89"/>
      <c r="I171" s="89"/>
      <c r="J171" s="59"/>
      <c r="K171" s="59"/>
      <c r="L171" s="59"/>
      <c r="M171" s="59"/>
      <c r="N171" s="59"/>
      <c r="O171" s="59"/>
      <c r="P171" s="59"/>
      <c r="Q171" s="59"/>
      <c r="R171" s="59"/>
      <c r="S171" s="59"/>
      <c r="T171" s="59"/>
      <c r="U171" s="59"/>
      <c r="V171" s="59"/>
      <c r="W171" s="59"/>
      <c r="X171" s="59"/>
      <c r="Y171" s="59"/>
      <c r="Z171" s="59"/>
      <c r="AA171" s="59"/>
    </row>
    <row r="172" spans="1:27" x14ac:dyDescent="0.2">
      <c r="A172" s="61"/>
      <c r="B172" s="65"/>
      <c r="C172" s="61"/>
      <c r="D172" s="61"/>
      <c r="E172" s="61"/>
      <c r="F172" s="68"/>
      <c r="G172" s="89"/>
      <c r="H172" s="89"/>
      <c r="I172" s="89"/>
      <c r="J172" s="59"/>
      <c r="K172" s="59"/>
      <c r="L172" s="59"/>
      <c r="M172" s="59"/>
      <c r="N172" s="59"/>
      <c r="O172" s="59"/>
      <c r="P172" s="59"/>
      <c r="Q172" s="59"/>
      <c r="R172" s="59"/>
      <c r="S172" s="59"/>
      <c r="T172" s="59"/>
      <c r="U172" s="59"/>
      <c r="V172" s="59"/>
      <c r="W172" s="59"/>
      <c r="X172" s="59"/>
      <c r="Y172" s="59"/>
      <c r="Z172" s="59"/>
      <c r="AA172" s="59"/>
    </row>
    <row r="173" spans="1:27" x14ac:dyDescent="0.2">
      <c r="A173" s="61"/>
      <c r="B173" s="65"/>
      <c r="C173" s="61"/>
      <c r="D173" s="61"/>
      <c r="E173" s="61"/>
      <c r="F173" s="68"/>
      <c r="G173" s="89"/>
      <c r="H173" s="89"/>
      <c r="I173" s="89"/>
      <c r="J173" s="59"/>
      <c r="K173" s="59"/>
      <c r="L173" s="59"/>
      <c r="M173" s="59"/>
      <c r="N173" s="59"/>
      <c r="O173" s="59"/>
      <c r="P173" s="59"/>
      <c r="Q173" s="59"/>
      <c r="R173" s="59"/>
      <c r="S173" s="59"/>
      <c r="T173" s="59"/>
      <c r="U173" s="59"/>
      <c r="V173" s="59"/>
      <c r="W173" s="59"/>
      <c r="X173" s="59"/>
      <c r="Y173" s="59"/>
      <c r="Z173" s="59"/>
      <c r="AA173" s="59"/>
    </row>
    <row r="174" spans="1:27" ht="16" x14ac:dyDescent="0.2">
      <c r="A174" s="61"/>
      <c r="B174" s="65"/>
      <c r="C174" s="69"/>
      <c r="D174" s="61"/>
      <c r="E174" s="70"/>
      <c r="F174" s="70"/>
      <c r="G174" s="89"/>
      <c r="H174" s="89"/>
      <c r="I174" s="89"/>
      <c r="J174" s="59"/>
      <c r="K174" s="59"/>
      <c r="L174" s="59"/>
      <c r="M174" s="59"/>
      <c r="N174" s="59"/>
      <c r="O174" s="59"/>
      <c r="P174" s="59"/>
      <c r="Q174" s="59"/>
      <c r="R174" s="59"/>
      <c r="S174" s="59"/>
      <c r="T174" s="59"/>
      <c r="U174" s="59"/>
      <c r="V174" s="59"/>
      <c r="W174" s="59"/>
      <c r="X174" s="59"/>
      <c r="Y174" s="59"/>
      <c r="Z174" s="59"/>
      <c r="AA174" s="59"/>
    </row>
    <row r="175" spans="1:27" x14ac:dyDescent="0.2">
      <c r="A175" s="61"/>
      <c r="B175" s="65"/>
      <c r="C175" s="71"/>
      <c r="D175" s="61"/>
      <c r="E175" s="61"/>
      <c r="F175" s="68"/>
      <c r="G175" s="89"/>
      <c r="H175" s="89"/>
      <c r="I175" s="89"/>
      <c r="J175" s="59"/>
      <c r="K175" s="59"/>
      <c r="L175" s="59"/>
      <c r="M175" s="59"/>
      <c r="N175" s="59"/>
      <c r="O175" s="59"/>
      <c r="P175" s="59"/>
      <c r="Q175" s="59"/>
      <c r="R175" s="59"/>
      <c r="S175" s="59"/>
      <c r="T175" s="59"/>
      <c r="U175" s="59"/>
      <c r="V175" s="59"/>
      <c r="W175" s="59"/>
      <c r="X175" s="59"/>
      <c r="Y175" s="59"/>
      <c r="Z175" s="59"/>
      <c r="AA175" s="59"/>
    </row>
    <row r="176" spans="1:27" x14ac:dyDescent="0.2">
      <c r="A176" s="61"/>
      <c r="B176" s="65"/>
      <c r="C176" s="71"/>
      <c r="D176" s="61"/>
      <c r="E176" s="61"/>
      <c r="F176" s="68"/>
      <c r="G176" s="89"/>
      <c r="H176" s="89"/>
      <c r="I176" s="89"/>
      <c r="J176" s="59"/>
      <c r="K176" s="59"/>
      <c r="L176" s="59"/>
      <c r="M176" s="59"/>
      <c r="N176" s="59"/>
      <c r="O176" s="59"/>
      <c r="P176" s="59"/>
      <c r="Q176" s="59"/>
      <c r="R176" s="59"/>
      <c r="S176" s="59"/>
      <c r="T176" s="59"/>
      <c r="U176" s="59"/>
      <c r="V176" s="59"/>
      <c r="W176" s="59"/>
      <c r="X176" s="59"/>
      <c r="Y176" s="59"/>
      <c r="Z176" s="59"/>
      <c r="AA176" s="59"/>
    </row>
    <row r="177" spans="1:27" x14ac:dyDescent="0.2">
      <c r="A177" s="61"/>
      <c r="B177" s="65"/>
      <c r="C177" s="71"/>
      <c r="D177" s="61"/>
      <c r="E177" s="61"/>
      <c r="F177" s="68"/>
      <c r="G177" s="89"/>
      <c r="H177" s="89"/>
      <c r="I177" s="89"/>
      <c r="J177" s="59"/>
      <c r="K177" s="59"/>
      <c r="L177" s="59"/>
      <c r="M177" s="59"/>
      <c r="N177" s="59"/>
      <c r="O177" s="59"/>
      <c r="P177" s="59"/>
      <c r="Q177" s="59"/>
      <c r="R177" s="59"/>
      <c r="S177" s="59"/>
      <c r="T177" s="59"/>
      <c r="U177" s="59"/>
      <c r="V177" s="59"/>
      <c r="W177" s="59"/>
      <c r="X177" s="59"/>
      <c r="Y177" s="59"/>
      <c r="Z177" s="59"/>
      <c r="AA177" s="59"/>
    </row>
    <row r="178" spans="1:27" ht="16" x14ac:dyDescent="0.2">
      <c r="A178" s="61"/>
      <c r="B178" s="65"/>
      <c r="C178" s="69"/>
      <c r="D178" s="61"/>
      <c r="E178" s="70"/>
      <c r="F178" s="70"/>
      <c r="G178" s="89"/>
      <c r="H178" s="89"/>
      <c r="I178" s="89"/>
      <c r="J178" s="59"/>
      <c r="K178" s="59"/>
      <c r="L178" s="59"/>
      <c r="M178" s="59"/>
      <c r="N178" s="59"/>
      <c r="O178" s="59"/>
      <c r="P178" s="59"/>
      <c r="Q178" s="59"/>
      <c r="R178" s="59"/>
      <c r="S178" s="59"/>
      <c r="T178" s="59"/>
      <c r="U178" s="59"/>
      <c r="V178" s="59"/>
      <c r="W178" s="59"/>
      <c r="X178" s="59"/>
      <c r="Y178" s="59"/>
      <c r="Z178" s="59"/>
      <c r="AA178" s="59"/>
    </row>
    <row r="179" spans="1:27" x14ac:dyDescent="0.2">
      <c r="A179" s="61"/>
      <c r="B179" s="65"/>
      <c r="C179" s="63"/>
      <c r="D179" s="64"/>
      <c r="E179" s="64"/>
      <c r="F179" s="72"/>
      <c r="G179" s="89"/>
      <c r="H179" s="89"/>
      <c r="I179" s="89"/>
      <c r="J179" s="59"/>
      <c r="K179" s="59"/>
      <c r="L179" s="59"/>
      <c r="M179" s="59"/>
      <c r="N179" s="59"/>
      <c r="O179" s="59"/>
      <c r="P179" s="59"/>
      <c r="Q179" s="59"/>
      <c r="R179" s="59"/>
      <c r="S179" s="59"/>
      <c r="T179" s="59"/>
      <c r="U179" s="59"/>
      <c r="V179" s="59"/>
      <c r="W179" s="59"/>
      <c r="X179" s="59"/>
      <c r="Y179" s="59"/>
      <c r="Z179" s="59"/>
      <c r="AA179" s="59"/>
    </row>
    <row r="180" spans="1:27" x14ac:dyDescent="0.2">
      <c r="A180" s="61"/>
      <c r="B180" s="65"/>
      <c r="C180" s="63"/>
      <c r="D180" s="64"/>
      <c r="E180" s="64"/>
      <c r="F180" s="72"/>
      <c r="G180" s="89"/>
      <c r="H180" s="89"/>
      <c r="I180" s="89"/>
      <c r="J180" s="59"/>
      <c r="K180" s="59"/>
      <c r="L180" s="59"/>
      <c r="M180" s="59"/>
      <c r="N180" s="59"/>
      <c r="O180" s="59"/>
      <c r="P180" s="59"/>
      <c r="Q180" s="59"/>
      <c r="R180" s="59"/>
      <c r="S180" s="59"/>
      <c r="T180" s="59"/>
      <c r="U180" s="59"/>
      <c r="V180" s="59"/>
      <c r="W180" s="59"/>
      <c r="X180" s="59"/>
      <c r="Y180" s="59"/>
      <c r="Z180" s="59"/>
      <c r="AA180" s="59"/>
    </row>
    <row r="181" spans="1:27" x14ac:dyDescent="0.2">
      <c r="A181" s="61"/>
      <c r="B181" s="65"/>
      <c r="C181" s="63"/>
      <c r="D181" s="64"/>
      <c r="E181" s="64"/>
      <c r="F181" s="72"/>
      <c r="G181" s="89"/>
      <c r="H181" s="89"/>
      <c r="I181" s="89"/>
      <c r="J181" s="59"/>
      <c r="K181" s="59"/>
      <c r="L181" s="59"/>
      <c r="M181" s="59"/>
      <c r="N181" s="59"/>
      <c r="O181" s="59"/>
      <c r="P181" s="59"/>
      <c r="Q181" s="59"/>
      <c r="R181" s="59"/>
      <c r="S181" s="59"/>
      <c r="T181" s="59"/>
      <c r="U181" s="59"/>
      <c r="V181" s="59"/>
      <c r="W181" s="59"/>
      <c r="X181" s="59"/>
      <c r="Y181" s="59"/>
      <c r="Z181" s="59"/>
      <c r="AA181" s="59"/>
    </row>
    <row r="182" spans="1:27" x14ac:dyDescent="0.2">
      <c r="A182" s="61"/>
      <c r="B182" s="65"/>
      <c r="C182" s="63"/>
      <c r="D182" s="64"/>
      <c r="E182" s="64"/>
      <c r="F182" s="72"/>
      <c r="G182" s="89"/>
      <c r="H182" s="89"/>
      <c r="I182" s="89"/>
      <c r="J182" s="59"/>
      <c r="K182" s="59"/>
      <c r="L182" s="59"/>
      <c r="M182" s="59"/>
      <c r="N182" s="59"/>
      <c r="O182" s="59"/>
      <c r="P182" s="59"/>
      <c r="Q182" s="59"/>
      <c r="R182" s="59"/>
      <c r="S182" s="59"/>
      <c r="T182" s="59"/>
      <c r="U182" s="59"/>
      <c r="V182" s="59"/>
      <c r="W182" s="59"/>
      <c r="X182" s="59"/>
      <c r="Y182" s="59"/>
      <c r="Z182" s="59"/>
      <c r="AA182" s="59"/>
    </row>
    <row r="183" spans="1:27" x14ac:dyDescent="0.2">
      <c r="A183" s="61"/>
      <c r="B183" s="61"/>
      <c r="C183" s="63"/>
      <c r="D183" s="64"/>
      <c r="E183" s="64"/>
      <c r="F183" s="72"/>
      <c r="G183" s="89"/>
      <c r="H183" s="89"/>
      <c r="I183" s="89"/>
      <c r="J183" s="59"/>
      <c r="K183" s="59"/>
      <c r="L183" s="59"/>
      <c r="M183" s="59"/>
      <c r="N183" s="59"/>
      <c r="O183" s="59"/>
      <c r="P183" s="59"/>
      <c r="Q183" s="59"/>
      <c r="R183" s="59"/>
      <c r="S183" s="59"/>
      <c r="T183" s="59"/>
      <c r="U183" s="59"/>
      <c r="V183" s="59"/>
      <c r="W183" s="59"/>
      <c r="X183" s="59"/>
      <c r="Y183" s="59"/>
      <c r="Z183" s="59"/>
      <c r="AA183" s="59"/>
    </row>
    <row r="184" spans="1:27" x14ac:dyDescent="0.2">
      <c r="A184" s="61"/>
      <c r="B184" s="61"/>
      <c r="C184" s="63"/>
      <c r="D184" s="64"/>
      <c r="E184" s="64"/>
      <c r="F184" s="72"/>
      <c r="G184" s="89"/>
      <c r="H184" s="89"/>
      <c r="I184" s="89"/>
      <c r="J184" s="59"/>
      <c r="K184" s="59"/>
      <c r="L184" s="59"/>
      <c r="M184" s="59"/>
      <c r="N184" s="59"/>
      <c r="O184" s="59"/>
      <c r="P184" s="59"/>
      <c r="Q184" s="59"/>
      <c r="R184" s="59"/>
      <c r="S184" s="59"/>
      <c r="T184" s="59"/>
      <c r="U184" s="59"/>
      <c r="V184" s="59"/>
      <c r="W184" s="59"/>
      <c r="X184" s="59"/>
      <c r="Y184" s="59"/>
      <c r="Z184" s="59"/>
      <c r="AA184" s="59"/>
    </row>
    <row r="185" spans="1:27" x14ac:dyDescent="0.2">
      <c r="A185" s="61"/>
      <c r="B185" s="61"/>
      <c r="C185" s="63"/>
      <c r="D185" s="64"/>
      <c r="E185" s="64"/>
      <c r="F185" s="72"/>
      <c r="G185" s="89"/>
      <c r="H185" s="89"/>
      <c r="I185" s="89"/>
      <c r="J185" s="59"/>
      <c r="K185" s="59"/>
      <c r="L185" s="59"/>
      <c r="M185" s="59"/>
      <c r="N185" s="59"/>
      <c r="O185" s="59"/>
      <c r="P185" s="59"/>
      <c r="Q185" s="59"/>
      <c r="R185" s="59"/>
      <c r="S185" s="59"/>
      <c r="T185" s="59"/>
      <c r="U185" s="59"/>
      <c r="V185" s="59"/>
      <c r="W185" s="59"/>
      <c r="X185" s="59"/>
      <c r="Y185" s="59"/>
      <c r="Z185" s="59"/>
      <c r="AA185" s="59"/>
    </row>
    <row r="186" spans="1:27" x14ac:dyDescent="0.2">
      <c r="A186" s="61"/>
      <c r="B186" s="61"/>
      <c r="C186" s="61"/>
      <c r="D186" s="61"/>
      <c r="E186" s="61"/>
      <c r="F186" s="68"/>
      <c r="G186" s="89"/>
      <c r="H186" s="89"/>
      <c r="I186" s="89"/>
      <c r="J186" s="59"/>
      <c r="K186" s="59"/>
      <c r="L186" s="59"/>
      <c r="M186" s="59"/>
      <c r="N186" s="59"/>
      <c r="O186" s="59"/>
      <c r="P186" s="59"/>
      <c r="Q186" s="59"/>
      <c r="R186" s="59"/>
      <c r="S186" s="59"/>
      <c r="T186" s="59"/>
      <c r="U186" s="59"/>
      <c r="V186" s="59"/>
      <c r="W186" s="59"/>
      <c r="X186" s="59"/>
      <c r="Y186" s="59"/>
      <c r="Z186" s="59"/>
      <c r="AA186" s="59"/>
    </row>
    <row r="187" spans="1:27" x14ac:dyDescent="0.2">
      <c r="A187" s="61"/>
      <c r="B187" s="61"/>
      <c r="C187" s="61"/>
      <c r="D187" s="61"/>
      <c r="E187" s="61"/>
      <c r="F187" s="68"/>
      <c r="G187" s="89"/>
      <c r="H187" s="89"/>
      <c r="I187" s="89"/>
      <c r="J187" s="59"/>
      <c r="K187" s="59"/>
      <c r="L187" s="59"/>
      <c r="M187" s="59"/>
      <c r="N187" s="59"/>
      <c r="O187" s="59"/>
      <c r="P187" s="59"/>
      <c r="Q187" s="59"/>
      <c r="R187" s="59"/>
      <c r="S187" s="59"/>
      <c r="T187" s="59"/>
      <c r="U187" s="59"/>
      <c r="V187" s="59"/>
      <c r="W187" s="59"/>
      <c r="X187" s="59"/>
      <c r="Y187" s="59"/>
      <c r="Z187" s="59"/>
      <c r="AA187" s="59"/>
    </row>
    <row r="188" spans="1:27" ht="16" x14ac:dyDescent="0.2">
      <c r="A188" s="61"/>
      <c r="B188" s="61"/>
      <c r="C188" s="61"/>
      <c r="D188" s="61"/>
      <c r="E188" s="70"/>
      <c r="F188" s="70"/>
      <c r="G188" s="89"/>
      <c r="H188" s="89"/>
      <c r="I188" s="89"/>
      <c r="J188" s="59"/>
      <c r="K188" s="59"/>
      <c r="L188" s="59"/>
      <c r="M188" s="59"/>
      <c r="N188" s="59"/>
      <c r="O188" s="59"/>
      <c r="P188" s="59"/>
      <c r="Q188" s="59"/>
      <c r="R188" s="59"/>
      <c r="S188" s="59"/>
      <c r="T188" s="59"/>
      <c r="U188" s="59"/>
      <c r="V188" s="59"/>
      <c r="W188" s="59"/>
      <c r="X188" s="59"/>
      <c r="Y188" s="59"/>
      <c r="Z188" s="59"/>
      <c r="AA188" s="59"/>
    </row>
    <row r="189" spans="1:27" x14ac:dyDescent="0.2">
      <c r="A189" s="61"/>
      <c r="B189" s="61"/>
      <c r="C189" s="61"/>
      <c r="D189" s="61"/>
      <c r="E189" s="61"/>
      <c r="F189" s="68"/>
      <c r="G189" s="89"/>
      <c r="H189" s="89"/>
      <c r="I189" s="89"/>
      <c r="J189" s="59"/>
      <c r="K189" s="59"/>
      <c r="L189" s="59"/>
      <c r="M189" s="59"/>
      <c r="N189" s="59"/>
      <c r="O189" s="59"/>
      <c r="P189" s="59"/>
      <c r="Q189" s="59"/>
      <c r="R189" s="59"/>
      <c r="S189" s="59"/>
      <c r="T189" s="59"/>
      <c r="U189" s="59"/>
      <c r="V189" s="59"/>
      <c r="W189" s="59"/>
      <c r="X189" s="59"/>
      <c r="Y189" s="59"/>
      <c r="Z189" s="59"/>
      <c r="AA189" s="59"/>
    </row>
    <row r="190" spans="1:27" x14ac:dyDescent="0.2">
      <c r="A190" s="61"/>
      <c r="B190" s="61"/>
      <c r="C190" s="61"/>
      <c r="D190" s="61"/>
      <c r="E190" s="61"/>
      <c r="F190" s="68"/>
      <c r="G190" s="89"/>
      <c r="H190" s="89"/>
      <c r="I190" s="89"/>
      <c r="J190" s="59"/>
      <c r="K190" s="59"/>
      <c r="L190" s="59"/>
      <c r="M190" s="59"/>
      <c r="N190" s="59"/>
      <c r="O190" s="59"/>
      <c r="P190" s="59"/>
      <c r="Q190" s="59"/>
      <c r="R190" s="59"/>
      <c r="S190" s="59"/>
      <c r="T190" s="59"/>
      <c r="U190" s="59"/>
      <c r="V190" s="59"/>
      <c r="W190" s="59"/>
      <c r="X190" s="59"/>
      <c r="Y190" s="59"/>
      <c r="Z190" s="59"/>
      <c r="AA190" s="59"/>
    </row>
    <row r="191" spans="1:27" x14ac:dyDescent="0.2">
      <c r="A191" s="61"/>
      <c r="B191" s="61"/>
      <c r="C191" s="61"/>
      <c r="D191" s="61"/>
      <c r="E191" s="61"/>
      <c r="F191" s="68"/>
      <c r="G191" s="89"/>
      <c r="H191" s="89"/>
      <c r="I191" s="89"/>
      <c r="J191" s="59"/>
      <c r="K191" s="59"/>
      <c r="L191" s="59"/>
      <c r="M191" s="59"/>
      <c r="N191" s="59"/>
      <c r="O191" s="59"/>
      <c r="P191" s="59"/>
      <c r="Q191" s="59"/>
      <c r="R191" s="59"/>
      <c r="S191" s="59"/>
      <c r="T191" s="59"/>
      <c r="U191" s="59"/>
      <c r="V191" s="59"/>
      <c r="W191" s="59"/>
      <c r="X191" s="59"/>
      <c r="Y191" s="59"/>
      <c r="Z191" s="59"/>
      <c r="AA191" s="59"/>
    </row>
    <row r="192" spans="1:27" x14ac:dyDescent="0.2">
      <c r="A192" s="61"/>
      <c r="B192" s="61"/>
      <c r="C192" s="61"/>
      <c r="D192" s="61"/>
      <c r="E192" s="61"/>
      <c r="F192" s="68"/>
      <c r="G192" s="89"/>
      <c r="H192" s="89"/>
      <c r="I192" s="89"/>
      <c r="J192" s="59"/>
      <c r="K192" s="59"/>
      <c r="L192" s="59"/>
      <c r="M192" s="59"/>
      <c r="N192" s="59"/>
      <c r="O192" s="59"/>
      <c r="P192" s="59"/>
      <c r="Q192" s="59"/>
      <c r="R192" s="59"/>
      <c r="S192" s="59"/>
      <c r="T192" s="59"/>
      <c r="U192" s="59"/>
      <c r="V192" s="59"/>
      <c r="W192" s="59"/>
      <c r="X192" s="59"/>
      <c r="Y192" s="59"/>
      <c r="Z192" s="59"/>
      <c r="AA192" s="59"/>
    </row>
    <row r="193" spans="1:27" x14ac:dyDescent="0.2">
      <c r="A193" s="61"/>
      <c r="B193" s="61"/>
      <c r="C193" s="61"/>
      <c r="D193" s="61"/>
      <c r="E193" s="61"/>
      <c r="F193" s="68"/>
      <c r="G193" s="89"/>
      <c r="H193" s="89"/>
      <c r="I193" s="89"/>
      <c r="J193" s="59"/>
      <c r="K193" s="59"/>
      <c r="L193" s="59"/>
      <c r="M193" s="59"/>
      <c r="N193" s="59"/>
      <c r="O193" s="59"/>
      <c r="P193" s="59"/>
      <c r="Q193" s="59"/>
      <c r="R193" s="59"/>
      <c r="S193" s="59"/>
      <c r="T193" s="59"/>
      <c r="U193" s="59"/>
      <c r="V193" s="59"/>
      <c r="W193" s="59"/>
      <c r="X193" s="59"/>
      <c r="Y193" s="59"/>
      <c r="Z193" s="59"/>
      <c r="AA193" s="59"/>
    </row>
    <row r="194" spans="1:27" x14ac:dyDescent="0.2">
      <c r="A194" s="61"/>
      <c r="B194" s="61"/>
      <c r="C194" s="61"/>
      <c r="D194" s="61"/>
      <c r="E194" s="61"/>
      <c r="F194" s="68"/>
      <c r="G194" s="89"/>
      <c r="H194" s="89"/>
      <c r="I194" s="89"/>
      <c r="J194" s="59"/>
      <c r="K194" s="59"/>
      <c r="L194" s="59"/>
      <c r="M194" s="59"/>
      <c r="N194" s="59"/>
      <c r="O194" s="59"/>
      <c r="P194" s="59"/>
      <c r="Q194" s="59"/>
      <c r="R194" s="59"/>
      <c r="S194" s="59"/>
      <c r="T194" s="59"/>
      <c r="U194" s="59"/>
      <c r="V194" s="59"/>
      <c r="W194" s="59"/>
      <c r="X194" s="59"/>
      <c r="Y194" s="59"/>
      <c r="Z194" s="59"/>
      <c r="AA194" s="59"/>
    </row>
    <row r="195" spans="1:27" x14ac:dyDescent="0.2">
      <c r="A195" s="61"/>
      <c r="B195" s="61"/>
      <c r="C195" s="61"/>
      <c r="D195" s="61"/>
      <c r="E195" s="61"/>
      <c r="F195" s="68"/>
    </row>
    <row r="196" spans="1:27" x14ac:dyDescent="0.2">
      <c r="A196" s="61"/>
      <c r="B196" s="61"/>
      <c r="C196" s="61"/>
      <c r="D196" s="61"/>
      <c r="E196" s="61"/>
      <c r="F196" s="68"/>
    </row>
    <row r="197" spans="1:27" x14ac:dyDescent="0.2">
      <c r="A197" s="61"/>
      <c r="B197" s="61"/>
      <c r="C197" s="61"/>
      <c r="D197" s="61"/>
      <c r="E197" s="61"/>
      <c r="F197" s="68"/>
    </row>
    <row r="198" spans="1:27" x14ac:dyDescent="0.2">
      <c r="A198" s="61"/>
      <c r="B198" s="61"/>
      <c r="C198" s="61"/>
      <c r="D198" s="61"/>
      <c r="E198" s="61"/>
      <c r="F198" s="68"/>
    </row>
    <row r="199" spans="1:27" x14ac:dyDescent="0.2">
      <c r="A199" s="61"/>
      <c r="B199" s="61"/>
      <c r="C199" s="61"/>
      <c r="D199" s="61"/>
      <c r="E199" s="61"/>
      <c r="F199" s="68"/>
    </row>
    <row r="200" spans="1:27" x14ac:dyDescent="0.2">
      <c r="A200" s="61"/>
      <c r="B200" s="61"/>
      <c r="C200" s="61"/>
      <c r="D200" s="61"/>
      <c r="E200" s="61"/>
      <c r="F200" s="68"/>
    </row>
    <row r="201" spans="1:27" x14ac:dyDescent="0.2">
      <c r="A201" s="61"/>
      <c r="B201" s="61"/>
      <c r="C201" s="61"/>
      <c r="D201" s="61"/>
      <c r="E201" s="61"/>
      <c r="F201" s="68"/>
    </row>
    <row r="202" spans="1:27" x14ac:dyDescent="0.2">
      <c r="A202" s="61"/>
      <c r="B202" s="61"/>
      <c r="C202" s="61"/>
      <c r="D202" s="61"/>
      <c r="E202" s="61"/>
      <c r="F202" s="68"/>
    </row>
    <row r="203" spans="1:27" x14ac:dyDescent="0.2">
      <c r="A203" s="61"/>
      <c r="B203" s="61"/>
      <c r="C203" s="61"/>
      <c r="D203" s="61"/>
      <c r="E203" s="61"/>
      <c r="F203" s="68"/>
    </row>
    <row r="204" spans="1:27" x14ac:dyDescent="0.2">
      <c r="A204" s="61"/>
      <c r="B204" s="61"/>
      <c r="C204" s="61"/>
      <c r="D204" s="61"/>
      <c r="E204" s="61"/>
      <c r="F204" s="68"/>
    </row>
    <row r="205" spans="1:27" x14ac:dyDescent="0.2">
      <c r="A205" s="61"/>
      <c r="B205" s="61"/>
      <c r="C205" s="61"/>
      <c r="D205" s="61"/>
      <c r="E205" s="61"/>
      <c r="F205" s="68"/>
    </row>
    <row r="206" spans="1:27" x14ac:dyDescent="0.2">
      <c r="A206" s="61"/>
      <c r="B206" s="61"/>
      <c r="C206" s="61"/>
      <c r="D206" s="61"/>
      <c r="E206" s="61"/>
      <c r="F206" s="68"/>
    </row>
    <row r="207" spans="1:27" x14ac:dyDescent="0.2">
      <c r="A207" s="61"/>
      <c r="B207" s="61"/>
      <c r="C207" s="61"/>
      <c r="D207" s="61"/>
      <c r="E207" s="61"/>
      <c r="F207" s="68"/>
    </row>
    <row r="208" spans="1:27" x14ac:dyDescent="0.2">
      <c r="A208" s="61"/>
      <c r="B208" s="61"/>
      <c r="C208" s="61"/>
      <c r="D208" s="61"/>
      <c r="E208" s="61"/>
      <c r="F208" s="68"/>
    </row>
    <row r="209" spans="1:6" x14ac:dyDescent="0.2">
      <c r="A209" s="61"/>
      <c r="B209" s="61"/>
      <c r="C209" s="61"/>
      <c r="D209" s="61"/>
      <c r="E209" s="61"/>
      <c r="F209" s="68"/>
    </row>
    <row r="210" spans="1:6" x14ac:dyDescent="0.2">
      <c r="A210" s="61"/>
      <c r="B210" s="61"/>
      <c r="C210" s="61"/>
      <c r="D210" s="61"/>
      <c r="E210" s="61"/>
      <c r="F210" s="68"/>
    </row>
    <row r="211" spans="1:6" x14ac:dyDescent="0.2">
      <c r="A211" s="61"/>
      <c r="B211" s="61"/>
      <c r="C211" s="61"/>
      <c r="D211" s="61"/>
      <c r="E211" s="61"/>
      <c r="F211" s="68"/>
    </row>
    <row r="212" spans="1:6" x14ac:dyDescent="0.2">
      <c r="A212" s="61"/>
      <c r="B212" s="61"/>
      <c r="C212" s="61"/>
      <c r="D212" s="61"/>
      <c r="E212" s="61"/>
      <c r="F212" s="68"/>
    </row>
    <row r="213" spans="1:6" x14ac:dyDescent="0.2">
      <c r="A213" s="61"/>
      <c r="B213" s="61"/>
      <c r="C213" s="61"/>
      <c r="D213" s="61"/>
      <c r="E213" s="61"/>
      <c r="F213" s="68"/>
    </row>
    <row r="214" spans="1:6" x14ac:dyDescent="0.2">
      <c r="A214" s="61"/>
      <c r="B214" s="61"/>
      <c r="C214" s="61"/>
      <c r="D214" s="61"/>
      <c r="E214" s="61"/>
      <c r="F214" s="68"/>
    </row>
    <row r="215" spans="1:6" x14ac:dyDescent="0.2">
      <c r="A215" s="61"/>
      <c r="B215" s="61"/>
      <c r="C215" s="61"/>
      <c r="D215" s="61"/>
      <c r="E215" s="61"/>
      <c r="F215" s="68"/>
    </row>
    <row r="216" spans="1:6" x14ac:dyDescent="0.2">
      <c r="A216" s="61"/>
      <c r="B216" s="61"/>
      <c r="C216" s="61"/>
      <c r="D216" s="61"/>
      <c r="E216" s="61"/>
      <c r="F216" s="68"/>
    </row>
    <row r="217" spans="1:6" x14ac:dyDescent="0.2">
      <c r="A217" s="61"/>
      <c r="B217" s="61"/>
      <c r="C217" s="61"/>
      <c r="D217" s="61"/>
      <c r="E217" s="61"/>
      <c r="F217" s="68"/>
    </row>
    <row r="218" spans="1:6" x14ac:dyDescent="0.2">
      <c r="A218" s="61"/>
      <c r="B218" s="61"/>
      <c r="C218" s="61"/>
      <c r="D218" s="61"/>
      <c r="E218" s="61"/>
      <c r="F218" s="68"/>
    </row>
    <row r="219" spans="1:6" x14ac:dyDescent="0.2">
      <c r="A219" s="61"/>
      <c r="B219" s="61"/>
      <c r="C219" s="61"/>
      <c r="D219" s="61"/>
      <c r="E219" s="61"/>
      <c r="F219" s="68"/>
    </row>
    <row r="220" spans="1:6" x14ac:dyDescent="0.2">
      <c r="A220" s="61"/>
      <c r="B220" s="61"/>
      <c r="C220" s="61"/>
      <c r="D220" s="61"/>
      <c r="E220" s="61"/>
      <c r="F220" s="68"/>
    </row>
    <row r="221" spans="1:6" x14ac:dyDescent="0.2">
      <c r="A221" s="61"/>
      <c r="B221" s="61"/>
      <c r="C221" s="61"/>
      <c r="D221" s="61"/>
      <c r="E221" s="61"/>
      <c r="F221" s="68"/>
    </row>
    <row r="222" spans="1:6" x14ac:dyDescent="0.2">
      <c r="A222" s="61"/>
      <c r="B222" s="61"/>
      <c r="C222" s="61"/>
      <c r="D222" s="61"/>
      <c r="E222" s="61"/>
      <c r="F222" s="68"/>
    </row>
    <row r="223" spans="1:6" x14ac:dyDescent="0.2">
      <c r="A223" s="61"/>
      <c r="B223" s="61"/>
      <c r="C223" s="61"/>
      <c r="D223" s="61"/>
      <c r="E223" s="61"/>
      <c r="F223" s="68"/>
    </row>
    <row r="224" spans="1:6" x14ac:dyDescent="0.2">
      <c r="A224" s="61"/>
      <c r="B224" s="61"/>
      <c r="C224" s="61"/>
      <c r="D224" s="61"/>
      <c r="E224" s="61"/>
      <c r="F224" s="68"/>
    </row>
    <row r="225" spans="1:6" x14ac:dyDescent="0.2">
      <c r="A225" s="61"/>
      <c r="B225" s="61"/>
      <c r="C225" s="61"/>
      <c r="D225" s="61"/>
      <c r="E225" s="61"/>
      <c r="F225" s="68"/>
    </row>
    <row r="226" spans="1:6" x14ac:dyDescent="0.2">
      <c r="A226" s="61"/>
      <c r="B226" s="61"/>
      <c r="C226" s="61"/>
      <c r="D226" s="61"/>
      <c r="E226" s="61"/>
      <c r="F226" s="68"/>
    </row>
    <row r="227" spans="1:6" x14ac:dyDescent="0.2">
      <c r="A227" s="61"/>
      <c r="B227" s="61"/>
      <c r="C227" s="61"/>
      <c r="D227" s="61"/>
      <c r="E227" s="61"/>
      <c r="F227" s="68"/>
    </row>
    <row r="228" spans="1:6" x14ac:dyDescent="0.2">
      <c r="A228" s="61"/>
      <c r="B228" s="61"/>
      <c r="C228" s="61"/>
      <c r="D228" s="61"/>
      <c r="E228" s="61"/>
      <c r="F228" s="68"/>
    </row>
    <row r="229" spans="1:6" x14ac:dyDescent="0.2">
      <c r="A229" s="61"/>
      <c r="B229" s="61"/>
      <c r="C229" s="61"/>
      <c r="D229" s="61"/>
      <c r="E229" s="61"/>
      <c r="F229" s="68"/>
    </row>
    <row r="230" spans="1:6" x14ac:dyDescent="0.2">
      <c r="A230" s="61"/>
      <c r="B230" s="61"/>
      <c r="C230" s="61"/>
      <c r="D230" s="61"/>
      <c r="E230" s="61"/>
      <c r="F230" s="68"/>
    </row>
    <row r="231" spans="1:6" x14ac:dyDescent="0.2">
      <c r="A231" s="61"/>
      <c r="B231" s="61"/>
      <c r="C231" s="61"/>
      <c r="D231" s="61"/>
      <c r="E231" s="61"/>
      <c r="F231" s="68"/>
    </row>
    <row r="232" spans="1:6" x14ac:dyDescent="0.2">
      <c r="A232" s="61"/>
      <c r="B232" s="61"/>
      <c r="C232" s="61"/>
      <c r="D232" s="61"/>
      <c r="E232" s="61"/>
      <c r="F232" s="68"/>
    </row>
    <row r="233" spans="1:6" x14ac:dyDescent="0.2">
      <c r="A233" s="61"/>
      <c r="B233" s="61"/>
      <c r="C233" s="61"/>
      <c r="D233" s="61"/>
      <c r="E233" s="61"/>
      <c r="F233" s="68"/>
    </row>
    <row r="234" spans="1:6" x14ac:dyDescent="0.2">
      <c r="A234" s="61"/>
      <c r="B234" s="61"/>
      <c r="C234" s="61"/>
      <c r="D234" s="61"/>
      <c r="E234" s="61"/>
      <c r="F234" s="68"/>
    </row>
    <row r="235" spans="1:6" x14ac:dyDescent="0.2">
      <c r="A235" s="61"/>
      <c r="B235" s="61"/>
      <c r="C235" s="61"/>
      <c r="D235" s="61"/>
      <c r="E235" s="61"/>
      <c r="F235" s="68"/>
    </row>
    <row r="236" spans="1:6" x14ac:dyDescent="0.2">
      <c r="A236" s="61"/>
      <c r="B236" s="61"/>
      <c r="C236" s="61"/>
      <c r="D236" s="61"/>
      <c r="E236" s="61"/>
      <c r="F236" s="68"/>
    </row>
    <row r="237" spans="1:6" x14ac:dyDescent="0.2">
      <c r="A237" s="61"/>
      <c r="B237" s="61"/>
      <c r="C237" s="61"/>
      <c r="D237" s="61"/>
      <c r="E237" s="61"/>
      <c r="F237" s="68"/>
    </row>
    <row r="238" spans="1:6" x14ac:dyDescent="0.2">
      <c r="A238" s="61"/>
      <c r="B238" s="61"/>
      <c r="C238" s="61"/>
      <c r="D238" s="61"/>
      <c r="E238" s="61"/>
      <c r="F238" s="68"/>
    </row>
    <row r="239" spans="1:6" x14ac:dyDescent="0.2">
      <c r="A239" s="61"/>
      <c r="B239" s="61"/>
      <c r="C239" s="61"/>
      <c r="D239" s="61"/>
      <c r="E239" s="61"/>
      <c r="F239" s="68"/>
    </row>
    <row r="240" spans="1:6" x14ac:dyDescent="0.2">
      <c r="A240" s="61"/>
      <c r="B240" s="61"/>
      <c r="C240" s="61"/>
      <c r="D240" s="61"/>
      <c r="E240" s="61"/>
      <c r="F240" s="68"/>
    </row>
    <row r="241" spans="1:6" x14ac:dyDescent="0.2">
      <c r="A241" s="61"/>
      <c r="B241" s="61"/>
      <c r="C241" s="61"/>
      <c r="D241" s="61"/>
      <c r="E241" s="61"/>
      <c r="F241" s="68"/>
    </row>
    <row r="242" spans="1:6" x14ac:dyDescent="0.2">
      <c r="A242" s="61"/>
      <c r="B242" s="61"/>
      <c r="C242" s="61"/>
      <c r="D242" s="61"/>
      <c r="E242" s="61"/>
      <c r="F242" s="68"/>
    </row>
    <row r="243" spans="1:6" x14ac:dyDescent="0.2">
      <c r="A243" s="61"/>
      <c r="B243" s="61"/>
      <c r="C243" s="61"/>
      <c r="D243" s="61"/>
      <c r="E243" s="61"/>
      <c r="F243" s="68"/>
    </row>
    <row r="244" spans="1:6" x14ac:dyDescent="0.2">
      <c r="A244" s="61"/>
      <c r="B244" s="61"/>
      <c r="C244" s="61"/>
      <c r="D244" s="61"/>
      <c r="E244" s="61"/>
      <c r="F244" s="68"/>
    </row>
    <row r="245" spans="1:6" x14ac:dyDescent="0.2">
      <c r="A245" s="61"/>
      <c r="B245" s="61"/>
      <c r="C245" s="61"/>
      <c r="D245" s="61"/>
      <c r="E245" s="61"/>
      <c r="F245" s="68"/>
    </row>
    <row r="246" spans="1:6" x14ac:dyDescent="0.2">
      <c r="A246" s="61"/>
      <c r="B246" s="61"/>
      <c r="C246" s="61"/>
      <c r="D246" s="61"/>
      <c r="E246" s="61"/>
      <c r="F246" s="68"/>
    </row>
    <row r="247" spans="1:6" x14ac:dyDescent="0.2">
      <c r="A247" s="61"/>
      <c r="B247" s="61"/>
      <c r="C247" s="61"/>
      <c r="D247" s="61"/>
      <c r="E247" s="61"/>
      <c r="F247" s="68"/>
    </row>
    <row r="248" spans="1:6" x14ac:dyDescent="0.2">
      <c r="A248" s="61"/>
      <c r="B248" s="61"/>
      <c r="C248" s="61"/>
      <c r="D248" s="61"/>
      <c r="E248" s="61"/>
      <c r="F248" s="68"/>
    </row>
    <row r="249" spans="1:6" x14ac:dyDescent="0.2">
      <c r="A249" s="61"/>
      <c r="B249" s="61"/>
      <c r="C249" s="61"/>
      <c r="D249" s="61"/>
      <c r="E249" s="61"/>
      <c r="F249" s="68"/>
    </row>
    <row r="250" spans="1:6" x14ac:dyDescent="0.2">
      <c r="A250" s="61"/>
      <c r="B250" s="61"/>
      <c r="C250" s="61"/>
      <c r="D250" s="61"/>
      <c r="E250" s="61"/>
      <c r="F250" s="68"/>
    </row>
    <row r="251" spans="1:6" x14ac:dyDescent="0.2">
      <c r="A251" s="61"/>
      <c r="B251" s="61"/>
      <c r="C251" s="61"/>
      <c r="D251" s="61"/>
      <c r="E251" s="61"/>
      <c r="F251" s="68"/>
    </row>
    <row r="252" spans="1:6" x14ac:dyDescent="0.2">
      <c r="A252" s="61"/>
      <c r="B252" s="61"/>
      <c r="C252" s="61"/>
      <c r="D252" s="61"/>
      <c r="E252" s="61"/>
      <c r="F252" s="68"/>
    </row>
    <row r="253" spans="1:6" x14ac:dyDescent="0.2">
      <c r="A253" s="61"/>
      <c r="B253" s="61"/>
      <c r="C253" s="61"/>
      <c r="D253" s="61"/>
      <c r="E253" s="61"/>
      <c r="F253" s="68"/>
    </row>
    <row r="254" spans="1:6" x14ac:dyDescent="0.2">
      <c r="A254" s="61"/>
      <c r="B254" s="61"/>
      <c r="C254" s="61"/>
      <c r="D254" s="61"/>
      <c r="E254" s="61"/>
      <c r="F254" s="68"/>
    </row>
    <row r="255" spans="1:6" x14ac:dyDescent="0.2">
      <c r="A255" s="61"/>
      <c r="B255" s="61"/>
      <c r="C255" s="61"/>
      <c r="D255" s="61"/>
      <c r="E255" s="61"/>
      <c r="F255" s="68"/>
    </row>
    <row r="256" spans="1:6" x14ac:dyDescent="0.2">
      <c r="A256" s="61"/>
      <c r="B256" s="61"/>
      <c r="C256" s="61"/>
      <c r="D256" s="61"/>
      <c r="E256" s="61"/>
      <c r="F256" s="68"/>
    </row>
    <row r="257" spans="1:6" x14ac:dyDescent="0.2">
      <c r="A257" s="61"/>
      <c r="B257" s="61"/>
      <c r="C257" s="61"/>
      <c r="D257" s="61"/>
      <c r="E257" s="61"/>
      <c r="F257" s="68"/>
    </row>
    <row r="258" spans="1:6" x14ac:dyDescent="0.2">
      <c r="A258" s="61"/>
      <c r="B258" s="61"/>
      <c r="C258" s="61"/>
      <c r="D258" s="61"/>
      <c r="E258" s="61"/>
      <c r="F258" s="68"/>
    </row>
    <row r="259" spans="1:6" x14ac:dyDescent="0.2">
      <c r="A259" s="61"/>
      <c r="B259" s="61"/>
      <c r="C259" s="61"/>
      <c r="D259" s="61"/>
      <c r="E259" s="61"/>
      <c r="F259" s="68"/>
    </row>
    <row r="260" spans="1:6" x14ac:dyDescent="0.2">
      <c r="A260" s="61"/>
      <c r="B260" s="61"/>
      <c r="C260" s="61"/>
      <c r="D260" s="61"/>
      <c r="E260" s="61"/>
      <c r="F260" s="68"/>
    </row>
    <row r="261" spans="1:6" x14ac:dyDescent="0.2">
      <c r="A261" s="61"/>
      <c r="B261" s="61"/>
      <c r="C261" s="61"/>
      <c r="D261" s="61"/>
      <c r="E261" s="61"/>
      <c r="F261" s="68"/>
    </row>
    <row r="262" spans="1:6" x14ac:dyDescent="0.2">
      <c r="A262" s="61"/>
      <c r="B262" s="61"/>
      <c r="C262" s="61"/>
      <c r="D262" s="61"/>
      <c r="E262" s="61"/>
      <c r="F262" s="68"/>
    </row>
    <row r="263" spans="1:6" x14ac:dyDescent="0.2">
      <c r="A263" s="61"/>
      <c r="B263" s="61"/>
      <c r="C263" s="61"/>
      <c r="D263" s="61"/>
      <c r="E263" s="61"/>
      <c r="F263" s="68"/>
    </row>
    <row r="264" spans="1:6" x14ac:dyDescent="0.2">
      <c r="A264" s="61"/>
      <c r="B264" s="61"/>
      <c r="C264" s="61"/>
      <c r="D264" s="61"/>
      <c r="E264" s="61"/>
      <c r="F264" s="68"/>
    </row>
    <row r="265" spans="1:6" x14ac:dyDescent="0.2">
      <c r="A265" s="61"/>
      <c r="B265" s="61"/>
      <c r="C265" s="61"/>
      <c r="D265" s="61"/>
      <c r="E265" s="61"/>
      <c r="F265" s="68"/>
    </row>
    <row r="266" spans="1:6" x14ac:dyDescent="0.2">
      <c r="A266" s="61"/>
      <c r="B266" s="61"/>
      <c r="C266" s="61"/>
      <c r="D266" s="61"/>
      <c r="E266" s="61"/>
      <c r="F266" s="68"/>
    </row>
    <row r="267" spans="1:6" x14ac:dyDescent="0.2">
      <c r="A267" s="61"/>
      <c r="B267" s="61"/>
      <c r="C267" s="61"/>
      <c r="D267" s="61"/>
      <c r="E267" s="61"/>
      <c r="F267" s="68"/>
    </row>
    <row r="268" spans="1:6" x14ac:dyDescent="0.2">
      <c r="A268" s="61"/>
      <c r="B268" s="61"/>
      <c r="C268" s="61"/>
      <c r="D268" s="61"/>
      <c r="E268" s="61"/>
      <c r="F268" s="68"/>
    </row>
    <row r="269" spans="1:6" x14ac:dyDescent="0.2">
      <c r="A269" s="61"/>
      <c r="B269" s="61"/>
      <c r="C269" s="61"/>
      <c r="D269" s="61"/>
      <c r="E269" s="61"/>
      <c r="F269" s="68"/>
    </row>
    <row r="270" spans="1:6" x14ac:dyDescent="0.2">
      <c r="A270" s="61"/>
      <c r="B270" s="61"/>
      <c r="C270" s="61"/>
      <c r="D270" s="61"/>
      <c r="E270" s="61"/>
      <c r="F270" s="68"/>
    </row>
    <row r="271" spans="1:6" x14ac:dyDescent="0.2">
      <c r="A271" s="61"/>
      <c r="B271" s="61"/>
      <c r="C271" s="61"/>
      <c r="D271" s="61"/>
      <c r="E271" s="61"/>
      <c r="F271" s="68"/>
    </row>
    <row r="272" spans="1:6" x14ac:dyDescent="0.2">
      <c r="A272" s="61"/>
      <c r="B272" s="61"/>
      <c r="C272" s="61"/>
      <c r="D272" s="61"/>
      <c r="E272" s="61"/>
      <c r="F272" s="68"/>
    </row>
    <row r="273" spans="1:6" x14ac:dyDescent="0.2">
      <c r="A273" s="61"/>
      <c r="B273" s="61"/>
      <c r="C273" s="61"/>
      <c r="D273" s="61"/>
      <c r="E273" s="61"/>
      <c r="F273" s="68"/>
    </row>
    <row r="274" spans="1:6" x14ac:dyDescent="0.2">
      <c r="A274" s="61"/>
      <c r="B274" s="61"/>
      <c r="C274" s="61"/>
      <c r="D274" s="61"/>
      <c r="E274" s="61"/>
      <c r="F274" s="68"/>
    </row>
    <row r="275" spans="1:6" x14ac:dyDescent="0.2">
      <c r="A275" s="61"/>
      <c r="B275" s="61"/>
      <c r="C275" s="61"/>
      <c r="D275" s="61"/>
      <c r="E275" s="61"/>
      <c r="F275" s="68"/>
    </row>
    <row r="276" spans="1:6" x14ac:dyDescent="0.2">
      <c r="A276" s="61"/>
      <c r="B276" s="61"/>
      <c r="C276" s="61"/>
      <c r="D276" s="61"/>
      <c r="E276" s="61"/>
      <c r="F276" s="68"/>
    </row>
    <row r="277" spans="1:6" x14ac:dyDescent="0.2">
      <c r="A277" s="61"/>
      <c r="B277" s="61"/>
      <c r="C277" s="61"/>
      <c r="D277" s="61"/>
      <c r="E277" s="61"/>
      <c r="F277" s="68"/>
    </row>
    <row r="278" spans="1:6" x14ac:dyDescent="0.2">
      <c r="A278" s="61"/>
      <c r="B278" s="61"/>
      <c r="C278" s="61"/>
      <c r="D278" s="61"/>
      <c r="E278" s="61"/>
      <c r="F278" s="68"/>
    </row>
    <row r="279" spans="1:6" x14ac:dyDescent="0.2">
      <c r="A279" s="61"/>
      <c r="B279" s="61"/>
      <c r="C279" s="61"/>
      <c r="D279" s="61"/>
      <c r="E279" s="61"/>
      <c r="F279" s="68"/>
    </row>
    <row r="280" spans="1:6" x14ac:dyDescent="0.2">
      <c r="A280" s="61"/>
      <c r="B280" s="61"/>
      <c r="C280" s="61"/>
      <c r="D280" s="61"/>
      <c r="E280" s="61"/>
      <c r="F280" s="68"/>
    </row>
    <row r="281" spans="1:6" x14ac:dyDescent="0.2">
      <c r="A281" s="61"/>
      <c r="B281" s="61"/>
      <c r="C281" s="61"/>
      <c r="D281" s="61"/>
      <c r="E281" s="61"/>
      <c r="F281" s="68"/>
    </row>
    <row r="282" spans="1:6" x14ac:dyDescent="0.2">
      <c r="A282" s="61"/>
      <c r="B282" s="61"/>
      <c r="C282" s="61"/>
      <c r="D282" s="61"/>
      <c r="E282" s="61"/>
      <c r="F282" s="68"/>
    </row>
    <row r="283" spans="1:6" x14ac:dyDescent="0.2">
      <c r="A283" s="61"/>
      <c r="B283" s="61"/>
      <c r="C283" s="61"/>
      <c r="D283" s="61"/>
      <c r="E283" s="61"/>
      <c r="F283" s="68"/>
    </row>
    <row r="284" spans="1:6" x14ac:dyDescent="0.2">
      <c r="A284" s="61"/>
      <c r="B284" s="61"/>
      <c r="C284" s="61"/>
      <c r="D284" s="61"/>
      <c r="E284" s="61"/>
      <c r="F284" s="68"/>
    </row>
    <row r="285" spans="1:6" x14ac:dyDescent="0.2">
      <c r="A285" s="61"/>
      <c r="B285" s="61"/>
      <c r="C285" s="61"/>
      <c r="D285" s="61"/>
      <c r="E285" s="61"/>
      <c r="F285" s="68"/>
    </row>
    <row r="286" spans="1:6" x14ac:dyDescent="0.2">
      <c r="A286" s="61"/>
      <c r="B286" s="61"/>
      <c r="C286" s="61"/>
      <c r="D286" s="61"/>
      <c r="E286" s="61"/>
      <c r="F286" s="68"/>
    </row>
    <row r="287" spans="1:6" x14ac:dyDescent="0.2">
      <c r="A287" s="61"/>
      <c r="B287" s="61"/>
      <c r="C287" s="61"/>
      <c r="D287" s="61"/>
      <c r="E287" s="61"/>
      <c r="F287" s="68"/>
    </row>
    <row r="288" spans="1:6" x14ac:dyDescent="0.2">
      <c r="A288" s="61"/>
      <c r="B288" s="61"/>
      <c r="C288" s="61"/>
      <c r="D288" s="61"/>
      <c r="E288" s="61"/>
      <c r="F288" s="68"/>
    </row>
    <row r="289" spans="1:6" x14ac:dyDescent="0.2">
      <c r="A289" s="61"/>
      <c r="B289" s="61"/>
      <c r="C289" s="61"/>
      <c r="D289" s="61"/>
      <c r="E289" s="61"/>
      <c r="F289" s="68"/>
    </row>
    <row r="290" spans="1:6" x14ac:dyDescent="0.2">
      <c r="A290" s="61"/>
      <c r="B290" s="61"/>
      <c r="C290" s="61"/>
      <c r="D290" s="61"/>
      <c r="E290" s="61"/>
      <c r="F290" s="68"/>
    </row>
    <row r="291" spans="1:6" x14ac:dyDescent="0.2">
      <c r="A291" s="61"/>
      <c r="B291" s="61"/>
      <c r="C291" s="61"/>
      <c r="D291" s="61"/>
      <c r="E291" s="61"/>
      <c r="F291" s="68"/>
    </row>
    <row r="292" spans="1:6" x14ac:dyDescent="0.2">
      <c r="A292" s="61"/>
      <c r="B292" s="61"/>
      <c r="C292" s="61"/>
      <c r="D292" s="61"/>
      <c r="E292" s="61"/>
      <c r="F292" s="68"/>
    </row>
    <row r="293" spans="1:6" x14ac:dyDescent="0.2">
      <c r="A293" s="61"/>
      <c r="B293" s="61"/>
      <c r="C293" s="61"/>
      <c r="D293" s="61"/>
      <c r="E293" s="61"/>
      <c r="F293" s="68"/>
    </row>
    <row r="294" spans="1:6" x14ac:dyDescent="0.2">
      <c r="A294" s="61"/>
      <c r="B294" s="61"/>
      <c r="C294" s="61"/>
      <c r="D294" s="61"/>
      <c r="E294" s="61"/>
      <c r="F294" s="68"/>
    </row>
    <row r="295" spans="1:6" x14ac:dyDescent="0.2">
      <c r="A295" s="61"/>
      <c r="B295" s="61"/>
      <c r="C295" s="61"/>
      <c r="D295" s="61"/>
      <c r="E295" s="61"/>
      <c r="F295" s="68"/>
    </row>
    <row r="296" spans="1:6" x14ac:dyDescent="0.2">
      <c r="A296" s="61"/>
      <c r="B296" s="61"/>
      <c r="C296" s="61"/>
      <c r="D296" s="61"/>
      <c r="E296" s="61"/>
      <c r="F296" s="68"/>
    </row>
    <row r="297" spans="1:6" x14ac:dyDescent="0.2">
      <c r="A297" s="61"/>
      <c r="B297" s="61"/>
      <c r="C297" s="61"/>
      <c r="D297" s="61"/>
      <c r="E297" s="61"/>
      <c r="F297" s="68"/>
    </row>
    <row r="298" spans="1:6" x14ac:dyDescent="0.2">
      <c r="A298" s="61"/>
      <c r="B298" s="61"/>
      <c r="C298" s="61"/>
      <c r="D298" s="61"/>
      <c r="E298" s="61"/>
      <c r="F298" s="68"/>
    </row>
    <row r="299" spans="1:6" x14ac:dyDescent="0.2">
      <c r="A299" s="61"/>
      <c r="B299" s="61"/>
      <c r="C299" s="61"/>
      <c r="D299" s="61"/>
      <c r="E299" s="61"/>
      <c r="F299" s="68"/>
    </row>
    <row r="300" spans="1:6" x14ac:dyDescent="0.2">
      <c r="A300" s="61"/>
      <c r="B300" s="61"/>
      <c r="C300" s="61"/>
      <c r="D300" s="61"/>
      <c r="E300" s="61"/>
      <c r="F300" s="68"/>
    </row>
    <row r="301" spans="1:6" x14ac:dyDescent="0.2">
      <c r="A301" s="61"/>
      <c r="B301" s="61"/>
      <c r="C301" s="61"/>
      <c r="D301" s="61"/>
      <c r="E301" s="61"/>
      <c r="F301" s="68"/>
    </row>
    <row r="302" spans="1:6" x14ac:dyDescent="0.2">
      <c r="A302" s="61"/>
      <c r="B302" s="61"/>
      <c r="C302" s="61"/>
      <c r="D302" s="61"/>
      <c r="E302" s="61"/>
      <c r="F302" s="68"/>
    </row>
    <row r="303" spans="1:6" x14ac:dyDescent="0.2">
      <c r="A303" s="61"/>
      <c r="B303" s="61"/>
      <c r="C303" s="61"/>
      <c r="D303" s="61"/>
      <c r="E303" s="61"/>
      <c r="F303" s="68"/>
    </row>
    <row r="304" spans="1:6" x14ac:dyDescent="0.2">
      <c r="A304" s="61"/>
      <c r="B304" s="61"/>
      <c r="C304" s="61"/>
      <c r="D304" s="61"/>
      <c r="E304" s="61"/>
      <c r="F304" s="68"/>
    </row>
    <row r="305" spans="1:6" x14ac:dyDescent="0.2">
      <c r="A305" s="61"/>
      <c r="B305" s="61"/>
      <c r="C305" s="61"/>
      <c r="D305" s="61"/>
      <c r="E305" s="61"/>
      <c r="F305" s="68"/>
    </row>
    <row r="306" spans="1:6" x14ac:dyDescent="0.2">
      <c r="A306" s="61"/>
      <c r="B306" s="61"/>
      <c r="C306" s="61"/>
      <c r="D306" s="61"/>
      <c r="E306" s="61"/>
      <c r="F306" s="68"/>
    </row>
    <row r="307" spans="1:6" x14ac:dyDescent="0.2">
      <c r="A307" s="61"/>
      <c r="B307" s="61"/>
      <c r="C307" s="61"/>
      <c r="D307" s="61"/>
      <c r="E307" s="61"/>
      <c r="F307" s="68"/>
    </row>
    <row r="308" spans="1:6" x14ac:dyDescent="0.2">
      <c r="A308" s="61"/>
      <c r="B308" s="61"/>
      <c r="C308" s="61"/>
      <c r="D308" s="61"/>
      <c r="E308" s="61"/>
      <c r="F308" s="68"/>
    </row>
    <row r="309" spans="1:6" x14ac:dyDescent="0.2">
      <c r="A309" s="61"/>
      <c r="B309" s="61"/>
      <c r="C309" s="61"/>
      <c r="D309" s="61"/>
      <c r="E309" s="61"/>
      <c r="F309" s="68"/>
    </row>
    <row r="310" spans="1:6" x14ac:dyDescent="0.2">
      <c r="A310" s="61"/>
      <c r="B310" s="61"/>
      <c r="C310" s="61"/>
      <c r="D310" s="61"/>
      <c r="E310" s="61"/>
      <c r="F310" s="68"/>
    </row>
    <row r="311" spans="1:6" x14ac:dyDescent="0.2">
      <c r="A311" s="61"/>
      <c r="B311" s="61"/>
      <c r="C311" s="61"/>
      <c r="D311" s="61"/>
      <c r="E311" s="61"/>
      <c r="F311" s="68"/>
    </row>
    <row r="312" spans="1:6" x14ac:dyDescent="0.2">
      <c r="A312" s="61"/>
      <c r="B312" s="61"/>
      <c r="C312" s="61"/>
      <c r="D312" s="61"/>
      <c r="E312" s="61"/>
      <c r="F312" s="68"/>
    </row>
    <row r="313" spans="1:6" x14ac:dyDescent="0.2">
      <c r="A313" s="61"/>
      <c r="B313" s="61"/>
      <c r="C313" s="61"/>
      <c r="D313" s="61"/>
      <c r="E313" s="61"/>
      <c r="F313" s="68"/>
    </row>
    <row r="314" spans="1:6" x14ac:dyDescent="0.2">
      <c r="A314" s="61"/>
      <c r="B314" s="61"/>
      <c r="C314" s="61"/>
      <c r="D314" s="61"/>
      <c r="E314" s="61"/>
      <c r="F314" s="68"/>
    </row>
    <row r="315" spans="1:6" x14ac:dyDescent="0.2">
      <c r="A315" s="61"/>
      <c r="B315" s="61"/>
      <c r="C315" s="61"/>
      <c r="D315" s="61"/>
      <c r="E315" s="61"/>
      <c r="F315" s="68"/>
    </row>
    <row r="316" spans="1:6" x14ac:dyDescent="0.2">
      <c r="A316" s="61"/>
      <c r="B316" s="61"/>
      <c r="C316" s="61"/>
      <c r="D316" s="61"/>
      <c r="E316" s="61"/>
      <c r="F316" s="68"/>
    </row>
    <row r="317" spans="1:6" x14ac:dyDescent="0.2">
      <c r="A317" s="61"/>
      <c r="B317" s="61"/>
      <c r="C317" s="61"/>
      <c r="D317" s="61"/>
      <c r="E317" s="61"/>
      <c r="F317" s="68"/>
    </row>
    <row r="318" spans="1:6" x14ac:dyDescent="0.2">
      <c r="A318" s="61"/>
      <c r="B318" s="61"/>
      <c r="C318" s="61"/>
      <c r="D318" s="61"/>
      <c r="E318" s="61"/>
      <c r="F318" s="68"/>
    </row>
    <row r="319" spans="1:6" x14ac:dyDescent="0.2">
      <c r="A319" s="61"/>
      <c r="B319" s="61"/>
      <c r="C319" s="61"/>
      <c r="D319" s="61"/>
      <c r="E319" s="61"/>
      <c r="F319" s="68"/>
    </row>
    <row r="320" spans="1:6" x14ac:dyDescent="0.2">
      <c r="A320" s="61"/>
      <c r="B320" s="61"/>
      <c r="C320" s="61"/>
      <c r="D320" s="61"/>
      <c r="E320" s="61"/>
      <c r="F320" s="68"/>
    </row>
    <row r="321" spans="1:6" x14ac:dyDescent="0.2">
      <c r="A321" s="61"/>
      <c r="B321" s="61"/>
      <c r="C321" s="61"/>
      <c r="D321" s="61"/>
      <c r="E321" s="61"/>
      <c r="F321" s="68"/>
    </row>
    <row r="322" spans="1:6" x14ac:dyDescent="0.2">
      <c r="A322" s="61"/>
      <c r="B322" s="61"/>
      <c r="C322" s="61"/>
      <c r="D322" s="61"/>
      <c r="E322" s="61"/>
      <c r="F322" s="68"/>
    </row>
    <row r="323" spans="1:6" x14ac:dyDescent="0.2">
      <c r="A323" s="61"/>
      <c r="B323" s="61"/>
      <c r="C323" s="61"/>
      <c r="D323" s="61"/>
      <c r="E323" s="61"/>
      <c r="F323" s="68"/>
    </row>
    <row r="324" spans="1:6" x14ac:dyDescent="0.2">
      <c r="A324" s="61"/>
      <c r="B324" s="61"/>
      <c r="C324" s="61"/>
      <c r="D324" s="61"/>
      <c r="E324" s="61"/>
      <c r="F324" s="68"/>
    </row>
    <row r="325" spans="1:6" x14ac:dyDescent="0.2">
      <c r="A325" s="61"/>
      <c r="B325" s="61"/>
      <c r="C325" s="61"/>
      <c r="D325" s="61"/>
      <c r="E325" s="61"/>
      <c r="F325" s="68"/>
    </row>
    <row r="326" spans="1:6" x14ac:dyDescent="0.2">
      <c r="A326" s="61"/>
      <c r="B326" s="61"/>
      <c r="C326" s="61"/>
      <c r="D326" s="61"/>
      <c r="E326" s="61"/>
      <c r="F326" s="68"/>
    </row>
    <row r="327" spans="1:6" x14ac:dyDescent="0.2">
      <c r="A327" s="61"/>
      <c r="B327" s="61"/>
      <c r="C327" s="61"/>
      <c r="D327" s="61"/>
      <c r="E327" s="61"/>
      <c r="F327" s="68"/>
    </row>
    <row r="328" spans="1:6" x14ac:dyDescent="0.2">
      <c r="A328" s="61"/>
      <c r="B328" s="61"/>
      <c r="C328" s="61"/>
      <c r="D328" s="61"/>
      <c r="E328" s="61"/>
      <c r="F328" s="68"/>
    </row>
    <row r="329" spans="1:6" x14ac:dyDescent="0.2">
      <c r="A329" s="61"/>
      <c r="B329" s="61"/>
      <c r="C329" s="61"/>
      <c r="D329" s="61"/>
      <c r="E329" s="61"/>
      <c r="F329" s="68"/>
    </row>
    <row r="330" spans="1:6" x14ac:dyDescent="0.2">
      <c r="A330" s="61"/>
      <c r="B330" s="61"/>
      <c r="C330" s="61"/>
      <c r="D330" s="61"/>
      <c r="E330" s="61"/>
      <c r="F330" s="68"/>
    </row>
    <row r="331" spans="1:6" x14ac:dyDescent="0.2">
      <c r="A331" s="61"/>
      <c r="B331" s="61"/>
      <c r="C331" s="61"/>
      <c r="D331" s="61"/>
      <c r="E331" s="61"/>
      <c r="F331" s="68"/>
    </row>
    <row r="332" spans="1:6" x14ac:dyDescent="0.2">
      <c r="A332" s="61"/>
      <c r="B332" s="61"/>
      <c r="C332" s="61"/>
      <c r="D332" s="61"/>
      <c r="E332" s="61"/>
      <c r="F332" s="68"/>
    </row>
    <row r="333" spans="1:6" x14ac:dyDescent="0.2">
      <c r="A333" s="61"/>
      <c r="B333" s="61"/>
      <c r="C333" s="61"/>
      <c r="D333" s="61"/>
      <c r="E333" s="61"/>
      <c r="F333" s="68"/>
    </row>
    <row r="334" spans="1:6" x14ac:dyDescent="0.2">
      <c r="A334" s="61"/>
      <c r="B334" s="61"/>
      <c r="C334" s="61"/>
      <c r="D334" s="61"/>
      <c r="E334" s="61"/>
      <c r="F334" s="68"/>
    </row>
    <row r="335" spans="1:6" x14ac:dyDescent="0.2">
      <c r="A335" s="61"/>
      <c r="B335" s="61"/>
      <c r="C335" s="61"/>
      <c r="D335" s="61"/>
      <c r="E335" s="61"/>
      <c r="F335" s="68"/>
    </row>
    <row r="336" spans="1:6" x14ac:dyDescent="0.2">
      <c r="A336" s="61"/>
      <c r="B336" s="61"/>
      <c r="C336" s="61"/>
      <c r="D336" s="61"/>
      <c r="E336" s="61"/>
      <c r="F336" s="68"/>
    </row>
    <row r="337" spans="1:6" x14ac:dyDescent="0.2">
      <c r="A337" s="61"/>
      <c r="B337" s="61"/>
      <c r="C337" s="61"/>
      <c r="D337" s="61"/>
      <c r="E337" s="61"/>
      <c r="F337" s="68"/>
    </row>
    <row r="338" spans="1:6" x14ac:dyDescent="0.2">
      <c r="A338" s="61"/>
      <c r="B338" s="61"/>
      <c r="C338" s="61"/>
      <c r="D338" s="61"/>
      <c r="E338" s="61"/>
      <c r="F338" s="68"/>
    </row>
    <row r="339" spans="1:6" x14ac:dyDescent="0.2">
      <c r="A339" s="61"/>
      <c r="B339" s="61"/>
      <c r="C339" s="61"/>
      <c r="D339" s="61"/>
      <c r="E339" s="61"/>
      <c r="F339" s="68"/>
    </row>
    <row r="340" spans="1:6" x14ac:dyDescent="0.2">
      <c r="A340" s="61"/>
      <c r="B340" s="61"/>
      <c r="C340" s="61"/>
      <c r="D340" s="61"/>
      <c r="E340" s="61"/>
      <c r="F340" s="68"/>
    </row>
    <row r="341" spans="1:6" x14ac:dyDescent="0.2">
      <c r="A341" s="61"/>
      <c r="B341" s="61"/>
      <c r="C341" s="61"/>
      <c r="D341" s="61"/>
      <c r="E341" s="61"/>
      <c r="F341" s="68"/>
    </row>
    <row r="342" spans="1:6" x14ac:dyDescent="0.2">
      <c r="A342" s="61"/>
      <c r="B342" s="61"/>
      <c r="C342" s="61"/>
      <c r="D342" s="61"/>
      <c r="E342" s="61"/>
      <c r="F342" s="68"/>
    </row>
    <row r="343" spans="1:6" x14ac:dyDescent="0.2">
      <c r="A343" s="61"/>
      <c r="B343" s="61"/>
      <c r="C343" s="61"/>
      <c r="D343" s="61"/>
      <c r="E343" s="61"/>
      <c r="F343" s="68"/>
    </row>
    <row r="344" spans="1:6" x14ac:dyDescent="0.2">
      <c r="A344" s="61"/>
      <c r="B344" s="61"/>
      <c r="C344" s="61"/>
      <c r="D344" s="61"/>
      <c r="E344" s="61"/>
      <c r="F344" s="68"/>
    </row>
    <row r="345" spans="1:6" x14ac:dyDescent="0.2">
      <c r="A345" s="61"/>
      <c r="B345" s="61"/>
      <c r="C345" s="61"/>
      <c r="D345" s="61"/>
      <c r="E345" s="61"/>
      <c r="F345" s="68"/>
    </row>
    <row r="346" spans="1:6" x14ac:dyDescent="0.2">
      <c r="A346" s="61"/>
      <c r="B346" s="61"/>
      <c r="C346" s="61"/>
      <c r="D346" s="61"/>
      <c r="E346" s="61"/>
      <c r="F346" s="68"/>
    </row>
    <row r="347" spans="1:6" x14ac:dyDescent="0.2">
      <c r="A347" s="61"/>
      <c r="B347" s="61"/>
      <c r="C347" s="61"/>
      <c r="D347" s="61"/>
      <c r="E347" s="61"/>
      <c r="F347" s="68"/>
    </row>
    <row r="348" spans="1:6" x14ac:dyDescent="0.2">
      <c r="A348" s="61"/>
      <c r="B348" s="61"/>
      <c r="C348" s="61"/>
      <c r="D348" s="61"/>
      <c r="E348" s="61"/>
      <c r="F348" s="68"/>
    </row>
    <row r="349" spans="1:6" x14ac:dyDescent="0.2">
      <c r="A349" s="61"/>
      <c r="B349" s="61"/>
      <c r="C349" s="61"/>
      <c r="D349" s="61"/>
      <c r="E349" s="61"/>
      <c r="F349" s="68"/>
    </row>
    <row r="350" spans="1:6" x14ac:dyDescent="0.2">
      <c r="A350" s="61"/>
      <c r="B350" s="61"/>
      <c r="C350" s="61"/>
      <c r="D350" s="61"/>
      <c r="E350" s="61"/>
      <c r="F350" s="68"/>
    </row>
    <row r="351" spans="1:6" x14ac:dyDescent="0.2">
      <c r="A351" s="61"/>
      <c r="B351" s="61"/>
      <c r="C351" s="61"/>
      <c r="D351" s="61"/>
      <c r="E351" s="61"/>
      <c r="F351" s="68"/>
    </row>
    <row r="352" spans="1:6" x14ac:dyDescent="0.2">
      <c r="A352" s="61"/>
      <c r="B352" s="61"/>
      <c r="C352" s="61"/>
      <c r="D352" s="61"/>
      <c r="E352" s="61"/>
      <c r="F352" s="68"/>
    </row>
    <row r="353" spans="1:6" x14ac:dyDescent="0.2">
      <c r="A353" s="61"/>
      <c r="B353" s="61"/>
      <c r="C353" s="61"/>
      <c r="D353" s="61"/>
      <c r="E353" s="61"/>
      <c r="F353" s="68"/>
    </row>
    <row r="354" spans="1:6" x14ac:dyDescent="0.2">
      <c r="A354" s="61"/>
      <c r="B354" s="61"/>
      <c r="C354" s="61"/>
      <c r="D354" s="61"/>
      <c r="E354" s="61"/>
      <c r="F354" s="68"/>
    </row>
    <row r="355" spans="1:6" x14ac:dyDescent="0.2">
      <c r="A355" s="61"/>
      <c r="B355" s="61"/>
      <c r="C355" s="61"/>
      <c r="D355" s="61"/>
      <c r="E355" s="61"/>
      <c r="F355" s="68"/>
    </row>
    <row r="356" spans="1:6" x14ac:dyDescent="0.2">
      <c r="A356" s="61"/>
      <c r="B356" s="61"/>
      <c r="C356" s="61"/>
      <c r="D356" s="61"/>
      <c r="E356" s="61"/>
      <c r="F356" s="68"/>
    </row>
    <row r="357" spans="1:6" x14ac:dyDescent="0.2">
      <c r="A357" s="61"/>
      <c r="B357" s="61"/>
      <c r="C357" s="61"/>
      <c r="D357" s="61"/>
      <c r="E357" s="61"/>
      <c r="F357" s="68"/>
    </row>
    <row r="358" spans="1:6" x14ac:dyDescent="0.2">
      <c r="A358" s="61"/>
      <c r="B358" s="61"/>
      <c r="C358" s="61"/>
      <c r="D358" s="61"/>
      <c r="E358" s="61"/>
      <c r="F358" s="68"/>
    </row>
    <row r="359" spans="1:6" x14ac:dyDescent="0.2">
      <c r="A359" s="61"/>
      <c r="B359" s="61"/>
      <c r="C359" s="61"/>
      <c r="D359" s="61"/>
      <c r="E359" s="61"/>
      <c r="F359" s="68"/>
    </row>
    <row r="360" spans="1:6" x14ac:dyDescent="0.2">
      <c r="A360" s="61"/>
      <c r="B360" s="61"/>
      <c r="C360" s="61"/>
      <c r="D360" s="61"/>
      <c r="E360" s="61"/>
      <c r="F360" s="68"/>
    </row>
    <row r="361" spans="1:6" x14ac:dyDescent="0.2">
      <c r="A361" s="61"/>
      <c r="B361" s="61"/>
      <c r="C361" s="61"/>
      <c r="D361" s="61"/>
      <c r="E361" s="61"/>
      <c r="F361" s="68"/>
    </row>
    <row r="362" spans="1:6" x14ac:dyDescent="0.2">
      <c r="A362" s="61"/>
      <c r="B362" s="61"/>
      <c r="C362" s="61"/>
      <c r="D362" s="61"/>
      <c r="E362" s="61"/>
      <c r="F362" s="68"/>
    </row>
    <row r="363" spans="1:6" x14ac:dyDescent="0.2">
      <c r="A363" s="61"/>
      <c r="B363" s="61"/>
      <c r="C363" s="61"/>
      <c r="D363" s="61"/>
      <c r="E363" s="61"/>
      <c r="F363" s="68"/>
    </row>
    <row r="364" spans="1:6" x14ac:dyDescent="0.2">
      <c r="A364" s="61"/>
      <c r="B364" s="61"/>
      <c r="C364" s="61"/>
      <c r="D364" s="61"/>
      <c r="E364" s="61"/>
      <c r="F364" s="68"/>
    </row>
    <row r="365" spans="1:6" x14ac:dyDescent="0.2">
      <c r="A365" s="61"/>
      <c r="B365" s="61"/>
      <c r="C365" s="61"/>
      <c r="D365" s="61"/>
      <c r="E365" s="61"/>
      <c r="F365" s="68"/>
    </row>
    <row r="366" spans="1:6" x14ac:dyDescent="0.2">
      <c r="A366" s="61"/>
      <c r="B366" s="61"/>
      <c r="C366" s="61"/>
      <c r="D366" s="61"/>
      <c r="E366" s="61"/>
      <c r="F366" s="68"/>
    </row>
    <row r="367" spans="1:6" x14ac:dyDescent="0.2">
      <c r="A367" s="61"/>
      <c r="B367" s="61"/>
      <c r="C367" s="61"/>
      <c r="D367" s="61"/>
      <c r="E367" s="61"/>
      <c r="F367" s="68"/>
    </row>
    <row r="368" spans="1:6" x14ac:dyDescent="0.2">
      <c r="A368" s="61"/>
      <c r="B368" s="61"/>
      <c r="C368" s="61"/>
      <c r="D368" s="61"/>
      <c r="E368" s="61"/>
      <c r="F368" s="68"/>
    </row>
    <row r="369" spans="1:6" x14ac:dyDescent="0.2">
      <c r="A369" s="61"/>
      <c r="B369" s="61"/>
      <c r="C369" s="61"/>
      <c r="D369" s="61"/>
      <c r="E369" s="61"/>
      <c r="F369" s="68"/>
    </row>
    <row r="370" spans="1:6" x14ac:dyDescent="0.2">
      <c r="A370" s="61"/>
      <c r="B370" s="61"/>
      <c r="C370" s="61"/>
      <c r="D370" s="61"/>
      <c r="E370" s="61"/>
      <c r="F370" s="68"/>
    </row>
    <row r="371" spans="1:6" x14ac:dyDescent="0.2">
      <c r="A371" s="61"/>
      <c r="B371" s="61"/>
      <c r="C371" s="61"/>
      <c r="D371" s="61"/>
      <c r="E371" s="61"/>
      <c r="F371" s="68"/>
    </row>
    <row r="372" spans="1:6" x14ac:dyDescent="0.2">
      <c r="A372" s="61"/>
      <c r="B372" s="61"/>
      <c r="C372" s="61"/>
      <c r="D372" s="61"/>
      <c r="E372" s="61"/>
      <c r="F372" s="68"/>
    </row>
    <row r="373" spans="1:6" x14ac:dyDescent="0.2">
      <c r="A373" s="61"/>
      <c r="B373" s="61"/>
      <c r="C373" s="61"/>
      <c r="D373" s="61"/>
      <c r="E373" s="61"/>
      <c r="F373" s="68"/>
    </row>
    <row r="374" spans="1:6" x14ac:dyDescent="0.2">
      <c r="A374" s="61"/>
      <c r="B374" s="61"/>
      <c r="C374" s="61"/>
      <c r="D374" s="61"/>
      <c r="E374" s="61"/>
      <c r="F374" s="68"/>
    </row>
    <row r="375" spans="1:6" x14ac:dyDescent="0.2">
      <c r="A375" s="61"/>
      <c r="B375" s="61"/>
      <c r="C375" s="61"/>
      <c r="D375" s="61"/>
      <c r="E375" s="61"/>
      <c r="F375" s="68"/>
    </row>
    <row r="376" spans="1:6" x14ac:dyDescent="0.2">
      <c r="A376" s="61"/>
      <c r="B376" s="61"/>
      <c r="C376" s="61"/>
      <c r="D376" s="61"/>
      <c r="E376" s="61"/>
      <c r="F376" s="68"/>
    </row>
    <row r="377" spans="1:6" x14ac:dyDescent="0.2">
      <c r="A377" s="61"/>
      <c r="B377" s="61"/>
      <c r="C377" s="61"/>
      <c r="D377" s="61"/>
      <c r="E377" s="61"/>
      <c r="F377" s="68"/>
    </row>
    <row r="378" spans="1:6" x14ac:dyDescent="0.2">
      <c r="A378" s="61"/>
      <c r="B378" s="61"/>
      <c r="C378" s="61"/>
      <c r="D378" s="61"/>
      <c r="E378" s="61"/>
      <c r="F378" s="68"/>
    </row>
    <row r="379" spans="1:6" x14ac:dyDescent="0.2">
      <c r="A379" s="61"/>
      <c r="B379" s="61"/>
      <c r="C379" s="61"/>
      <c r="D379" s="61"/>
      <c r="E379" s="61"/>
      <c r="F379" s="68"/>
    </row>
    <row r="380" spans="1:6" x14ac:dyDescent="0.2">
      <c r="A380" s="61"/>
      <c r="B380" s="61"/>
      <c r="C380" s="61"/>
      <c r="D380" s="61"/>
      <c r="E380" s="61"/>
      <c r="F380" s="68"/>
    </row>
    <row r="381" spans="1:6" x14ac:dyDescent="0.2">
      <c r="A381" s="61"/>
      <c r="B381" s="61"/>
      <c r="C381" s="61"/>
      <c r="D381" s="61"/>
      <c r="E381" s="61"/>
      <c r="F381" s="68"/>
    </row>
    <row r="382" spans="1:6" x14ac:dyDescent="0.2">
      <c r="A382" s="61"/>
      <c r="B382" s="61"/>
      <c r="C382" s="61"/>
      <c r="D382" s="61"/>
      <c r="E382" s="61"/>
      <c r="F382" s="68"/>
    </row>
    <row r="383" spans="1:6" x14ac:dyDescent="0.2">
      <c r="A383" s="61"/>
      <c r="B383" s="61"/>
      <c r="C383" s="61"/>
      <c r="D383" s="61"/>
      <c r="E383" s="61"/>
      <c r="F383" s="68"/>
    </row>
    <row r="384" spans="1:6" x14ac:dyDescent="0.2">
      <c r="A384" s="61"/>
      <c r="B384" s="61"/>
      <c r="C384" s="61"/>
      <c r="D384" s="61"/>
      <c r="E384" s="61"/>
      <c r="F384" s="68"/>
    </row>
    <row r="385" spans="1:6" x14ac:dyDescent="0.2">
      <c r="A385" s="61"/>
      <c r="B385" s="61"/>
      <c r="C385" s="61"/>
      <c r="D385" s="61"/>
      <c r="E385" s="61"/>
      <c r="F385" s="68"/>
    </row>
    <row r="386" spans="1:6" x14ac:dyDescent="0.2">
      <c r="A386" s="61"/>
      <c r="B386" s="61"/>
      <c r="C386" s="61"/>
      <c r="D386" s="61"/>
      <c r="E386" s="61"/>
      <c r="F386" s="68"/>
    </row>
    <row r="387" spans="1:6" x14ac:dyDescent="0.2">
      <c r="A387" s="61"/>
      <c r="B387" s="61"/>
      <c r="C387" s="61"/>
      <c r="D387" s="61"/>
      <c r="E387" s="61"/>
      <c r="F387" s="68"/>
    </row>
    <row r="388" spans="1:6" x14ac:dyDescent="0.2">
      <c r="A388" s="61"/>
      <c r="B388" s="61"/>
      <c r="C388" s="61"/>
      <c r="D388" s="61"/>
      <c r="E388" s="61"/>
      <c r="F388" s="68"/>
    </row>
    <row r="389" spans="1:6" x14ac:dyDescent="0.2">
      <c r="A389" s="61"/>
      <c r="B389" s="61"/>
      <c r="C389" s="61"/>
      <c r="D389" s="61"/>
      <c r="E389" s="61"/>
      <c r="F389" s="68"/>
    </row>
    <row r="390" spans="1:6" x14ac:dyDescent="0.2">
      <c r="A390" s="61"/>
      <c r="B390" s="61"/>
      <c r="C390" s="61"/>
      <c r="D390" s="61"/>
      <c r="E390" s="61"/>
      <c r="F390" s="68"/>
    </row>
    <row r="391" spans="1:6" x14ac:dyDescent="0.2">
      <c r="A391" s="61"/>
      <c r="B391" s="61"/>
      <c r="C391" s="61"/>
      <c r="D391" s="61"/>
      <c r="E391" s="61"/>
      <c r="F391" s="68"/>
    </row>
    <row r="392" spans="1:6" x14ac:dyDescent="0.2">
      <c r="A392" s="61"/>
      <c r="B392" s="61"/>
      <c r="C392" s="61"/>
      <c r="D392" s="61"/>
      <c r="E392" s="61"/>
      <c r="F392" s="68"/>
    </row>
    <row r="393" spans="1:6" x14ac:dyDescent="0.2">
      <c r="A393" s="61"/>
      <c r="B393" s="61"/>
      <c r="C393" s="61"/>
      <c r="D393" s="61"/>
      <c r="E393" s="61"/>
      <c r="F393" s="68"/>
    </row>
    <row r="394" spans="1:6" x14ac:dyDescent="0.2">
      <c r="A394" s="61"/>
      <c r="B394" s="61"/>
      <c r="C394" s="61"/>
      <c r="D394" s="61"/>
      <c r="E394" s="61"/>
      <c r="F394" s="68"/>
    </row>
    <row r="395" spans="1:6" x14ac:dyDescent="0.2">
      <c r="A395" s="61"/>
      <c r="B395" s="61"/>
      <c r="C395" s="61"/>
      <c r="D395" s="61"/>
      <c r="E395" s="61"/>
      <c r="F395" s="68"/>
    </row>
    <row r="396" spans="1:6" x14ac:dyDescent="0.2">
      <c r="A396" s="61"/>
      <c r="B396" s="61"/>
      <c r="C396" s="61"/>
      <c r="D396" s="61"/>
      <c r="E396" s="61"/>
      <c r="F396" s="68"/>
    </row>
    <row r="397" spans="1:6" x14ac:dyDescent="0.2">
      <c r="A397" s="61"/>
      <c r="B397" s="61"/>
      <c r="C397" s="61"/>
      <c r="D397" s="61"/>
      <c r="E397" s="61"/>
      <c r="F397" s="68"/>
    </row>
    <row r="398" spans="1:6" x14ac:dyDescent="0.2">
      <c r="A398" s="61"/>
      <c r="B398" s="61"/>
      <c r="C398" s="61"/>
      <c r="D398" s="61"/>
      <c r="E398" s="61"/>
      <c r="F398" s="68"/>
    </row>
    <row r="399" spans="1:6" x14ac:dyDescent="0.2">
      <c r="A399" s="61"/>
      <c r="B399" s="61"/>
      <c r="C399" s="61"/>
      <c r="D399" s="61"/>
      <c r="E399" s="61"/>
      <c r="F399" s="68"/>
    </row>
    <row r="400" spans="1:6" x14ac:dyDescent="0.2">
      <c r="A400" s="61"/>
      <c r="B400" s="61"/>
      <c r="C400" s="61"/>
      <c r="D400" s="61"/>
      <c r="E400" s="61"/>
      <c r="F400" s="68"/>
    </row>
    <row r="401" spans="1:6" x14ac:dyDescent="0.2">
      <c r="A401" s="61"/>
      <c r="B401" s="61"/>
      <c r="C401" s="61"/>
      <c r="D401" s="61"/>
      <c r="E401" s="61"/>
      <c r="F401" s="68"/>
    </row>
    <row r="402" spans="1:6" x14ac:dyDescent="0.2">
      <c r="A402" s="61"/>
      <c r="B402" s="61"/>
      <c r="C402" s="61"/>
      <c r="D402" s="61"/>
      <c r="E402" s="61"/>
      <c r="F402" s="68"/>
    </row>
    <row r="403" spans="1:6" x14ac:dyDescent="0.2">
      <c r="A403" s="61"/>
      <c r="B403" s="61"/>
      <c r="C403" s="61"/>
      <c r="D403" s="61"/>
      <c r="E403" s="61"/>
      <c r="F403" s="68"/>
    </row>
    <row r="404" spans="1:6" x14ac:dyDescent="0.2">
      <c r="A404" s="61"/>
      <c r="B404" s="61"/>
      <c r="C404" s="61"/>
      <c r="D404" s="61"/>
      <c r="E404" s="61"/>
      <c r="F404" s="68"/>
    </row>
    <row r="405" spans="1:6" x14ac:dyDescent="0.2">
      <c r="A405" s="61"/>
      <c r="B405" s="61"/>
      <c r="C405" s="61"/>
      <c r="D405" s="61"/>
      <c r="E405" s="61"/>
      <c r="F405" s="68"/>
    </row>
    <row r="406" spans="1:6" x14ac:dyDescent="0.2">
      <c r="A406" s="61"/>
      <c r="B406" s="61"/>
      <c r="C406" s="61"/>
      <c r="D406" s="61"/>
      <c r="E406" s="61"/>
      <c r="F406" s="68"/>
    </row>
    <row r="407" spans="1:6" x14ac:dyDescent="0.2">
      <c r="A407" s="61"/>
      <c r="B407" s="61"/>
      <c r="C407" s="61"/>
      <c r="D407" s="61"/>
      <c r="E407" s="61"/>
      <c r="F407" s="68"/>
    </row>
    <row r="408" spans="1:6" x14ac:dyDescent="0.2">
      <c r="A408" s="61"/>
      <c r="B408" s="61"/>
      <c r="C408" s="61"/>
      <c r="D408" s="61"/>
      <c r="E408" s="61"/>
      <c r="F408" s="68"/>
    </row>
    <row r="409" spans="1:6" x14ac:dyDescent="0.2">
      <c r="A409" s="61"/>
      <c r="B409" s="61"/>
      <c r="C409" s="61"/>
      <c r="D409" s="61"/>
      <c r="E409" s="61"/>
      <c r="F409" s="68"/>
    </row>
    <row r="410" spans="1:6" x14ac:dyDescent="0.2">
      <c r="A410" s="61"/>
      <c r="B410" s="61"/>
      <c r="C410" s="61"/>
      <c r="D410" s="61"/>
      <c r="E410" s="61"/>
      <c r="F410" s="68"/>
    </row>
    <row r="411" spans="1:6" x14ac:dyDescent="0.2">
      <c r="A411" s="61"/>
      <c r="B411" s="61"/>
      <c r="C411" s="61"/>
      <c r="D411" s="61"/>
      <c r="E411" s="61"/>
      <c r="F411" s="68"/>
    </row>
    <row r="412" spans="1:6" x14ac:dyDescent="0.2">
      <c r="A412" s="61"/>
      <c r="B412" s="61"/>
      <c r="C412" s="61"/>
      <c r="D412" s="61"/>
      <c r="E412" s="61"/>
      <c r="F412" s="68"/>
    </row>
    <row r="413" spans="1:6" x14ac:dyDescent="0.2">
      <c r="A413" s="61"/>
      <c r="B413" s="61"/>
      <c r="C413" s="61"/>
      <c r="D413" s="61"/>
      <c r="E413" s="61"/>
      <c r="F413" s="68"/>
    </row>
    <row r="414" spans="1:6" x14ac:dyDescent="0.2">
      <c r="A414" s="61"/>
      <c r="B414" s="61"/>
      <c r="C414" s="61"/>
      <c r="D414" s="61"/>
      <c r="E414" s="61"/>
      <c r="F414" s="68"/>
    </row>
    <row r="415" spans="1:6" x14ac:dyDescent="0.2">
      <c r="A415" s="61"/>
      <c r="B415" s="61"/>
      <c r="C415" s="61"/>
      <c r="D415" s="61"/>
      <c r="E415" s="61"/>
      <c r="F415" s="68"/>
    </row>
    <row r="416" spans="1:6" x14ac:dyDescent="0.2">
      <c r="A416" s="61"/>
      <c r="B416" s="61"/>
      <c r="C416" s="61"/>
      <c r="D416" s="61"/>
      <c r="E416" s="61"/>
      <c r="F416" s="68"/>
    </row>
    <row r="417" spans="1:6" x14ac:dyDescent="0.2">
      <c r="A417" s="61"/>
      <c r="B417" s="61"/>
      <c r="C417" s="61"/>
      <c r="D417" s="61"/>
      <c r="E417" s="61"/>
      <c r="F417" s="68"/>
    </row>
    <row r="418" spans="1:6" x14ac:dyDescent="0.2">
      <c r="A418" s="61"/>
      <c r="B418" s="61"/>
      <c r="C418" s="61"/>
      <c r="D418" s="61"/>
      <c r="E418" s="61"/>
      <c r="F418" s="68"/>
    </row>
    <row r="419" spans="1:6" x14ac:dyDescent="0.2">
      <c r="A419" s="61"/>
      <c r="B419" s="61"/>
      <c r="C419" s="61"/>
      <c r="D419" s="61"/>
      <c r="E419" s="61"/>
      <c r="F419" s="68"/>
    </row>
    <row r="420" spans="1:6" x14ac:dyDescent="0.2">
      <c r="A420" s="61"/>
      <c r="B420" s="61"/>
      <c r="C420" s="61"/>
      <c r="D420" s="61"/>
      <c r="E420" s="61"/>
      <c r="F420" s="68"/>
    </row>
    <row r="421" spans="1:6" x14ac:dyDescent="0.2">
      <c r="A421" s="61"/>
      <c r="B421" s="61"/>
      <c r="C421" s="61"/>
      <c r="D421" s="61"/>
      <c r="E421" s="61"/>
      <c r="F421" s="68"/>
    </row>
    <row r="422" spans="1:6" x14ac:dyDescent="0.2">
      <c r="A422" s="61"/>
      <c r="B422" s="61"/>
      <c r="C422" s="61"/>
      <c r="D422" s="61"/>
      <c r="E422" s="61"/>
      <c r="F422" s="68"/>
    </row>
    <row r="423" spans="1:6" x14ac:dyDescent="0.2">
      <c r="A423" s="61"/>
      <c r="B423" s="61"/>
      <c r="C423" s="61"/>
      <c r="D423" s="61"/>
      <c r="E423" s="61"/>
      <c r="F423" s="68"/>
    </row>
    <row r="424" spans="1:6" x14ac:dyDescent="0.2">
      <c r="A424" s="61"/>
      <c r="B424" s="61"/>
      <c r="C424" s="61"/>
      <c r="D424" s="61"/>
      <c r="E424" s="61"/>
      <c r="F424" s="68"/>
    </row>
    <row r="425" spans="1:6" x14ac:dyDescent="0.2">
      <c r="A425" s="61"/>
      <c r="B425" s="61"/>
      <c r="C425" s="61"/>
      <c r="D425" s="61"/>
      <c r="E425" s="61"/>
      <c r="F425" s="68"/>
    </row>
    <row r="426" spans="1:6" x14ac:dyDescent="0.2">
      <c r="A426" s="61"/>
      <c r="B426" s="61"/>
      <c r="C426" s="61"/>
      <c r="D426" s="61"/>
      <c r="E426" s="61"/>
      <c r="F426" s="68"/>
    </row>
    <row r="427" spans="1:6" x14ac:dyDescent="0.2">
      <c r="A427" s="61"/>
      <c r="B427" s="61"/>
      <c r="C427" s="61"/>
      <c r="D427" s="61"/>
      <c r="E427" s="61"/>
      <c r="F427" s="68"/>
    </row>
    <row r="428" spans="1:6" x14ac:dyDescent="0.2">
      <c r="A428" s="61"/>
      <c r="B428" s="61"/>
      <c r="C428" s="61"/>
      <c r="D428" s="61"/>
      <c r="E428" s="61"/>
      <c r="F428" s="68"/>
    </row>
    <row r="429" spans="1:6" x14ac:dyDescent="0.2">
      <c r="A429" s="61"/>
      <c r="B429" s="61"/>
      <c r="C429" s="61"/>
      <c r="D429" s="61"/>
      <c r="E429" s="61"/>
      <c r="F429" s="68"/>
    </row>
    <row r="430" spans="1:6" x14ac:dyDescent="0.2">
      <c r="A430" s="61"/>
      <c r="B430" s="61"/>
      <c r="C430" s="61"/>
      <c r="D430" s="61"/>
      <c r="E430" s="61"/>
      <c r="F430" s="68"/>
    </row>
    <row r="431" spans="1:6" x14ac:dyDescent="0.2">
      <c r="A431" s="61"/>
      <c r="B431" s="61"/>
      <c r="C431" s="61"/>
      <c r="D431" s="61"/>
      <c r="E431" s="61"/>
      <c r="F431" s="68"/>
    </row>
    <row r="432" spans="1:6" x14ac:dyDescent="0.2">
      <c r="A432" s="61"/>
      <c r="B432" s="61"/>
      <c r="C432" s="61"/>
      <c r="D432" s="61"/>
      <c r="E432" s="61"/>
      <c r="F432" s="68"/>
    </row>
    <row r="433" spans="1:6" x14ac:dyDescent="0.2">
      <c r="A433" s="61"/>
      <c r="B433" s="61"/>
      <c r="C433" s="61"/>
      <c r="D433" s="61"/>
      <c r="E433" s="61"/>
      <c r="F433" s="68"/>
    </row>
    <row r="434" spans="1:6" x14ac:dyDescent="0.2">
      <c r="A434" s="61"/>
      <c r="B434" s="61"/>
      <c r="C434" s="61"/>
      <c r="D434" s="61"/>
      <c r="E434" s="61"/>
      <c r="F434" s="68"/>
    </row>
    <row r="435" spans="1:6" x14ac:dyDescent="0.2">
      <c r="A435" s="61"/>
      <c r="B435" s="61"/>
      <c r="C435" s="61"/>
      <c r="D435" s="61"/>
      <c r="E435" s="61"/>
      <c r="F435" s="68"/>
    </row>
    <row r="436" spans="1:6" x14ac:dyDescent="0.2">
      <c r="A436" s="61"/>
      <c r="B436" s="61"/>
      <c r="C436" s="61"/>
      <c r="D436" s="61"/>
      <c r="E436" s="61"/>
      <c r="F436" s="68"/>
    </row>
    <row r="437" spans="1:6" x14ac:dyDescent="0.2">
      <c r="A437" s="61"/>
      <c r="B437" s="61"/>
      <c r="C437" s="61"/>
      <c r="D437" s="61"/>
      <c r="E437" s="61"/>
      <c r="F437" s="68"/>
    </row>
    <row r="438" spans="1:6" x14ac:dyDescent="0.2">
      <c r="A438" s="61"/>
      <c r="B438" s="61"/>
      <c r="C438" s="61"/>
      <c r="D438" s="61"/>
      <c r="E438" s="61"/>
      <c r="F438" s="68"/>
    </row>
    <row r="439" spans="1:6" x14ac:dyDescent="0.2">
      <c r="A439" s="61"/>
      <c r="B439" s="61"/>
      <c r="C439" s="61"/>
      <c r="D439" s="61"/>
      <c r="E439" s="61"/>
      <c r="F439" s="68"/>
    </row>
    <row r="440" spans="1:6" x14ac:dyDescent="0.2">
      <c r="A440" s="61"/>
      <c r="B440" s="61"/>
      <c r="C440" s="61"/>
      <c r="D440" s="61"/>
      <c r="E440" s="61"/>
      <c r="F440" s="68"/>
    </row>
    <row r="441" spans="1:6" x14ac:dyDescent="0.2">
      <c r="A441" s="61"/>
      <c r="B441" s="61"/>
      <c r="C441" s="61"/>
      <c r="D441" s="61"/>
      <c r="E441" s="61"/>
      <c r="F441" s="68"/>
    </row>
    <row r="442" spans="1:6" x14ac:dyDescent="0.2">
      <c r="A442" s="61"/>
      <c r="B442" s="61"/>
      <c r="C442" s="61"/>
      <c r="D442" s="61"/>
      <c r="E442" s="61"/>
      <c r="F442" s="68"/>
    </row>
    <row r="443" spans="1:6" x14ac:dyDescent="0.2">
      <c r="A443" s="61"/>
      <c r="B443" s="61"/>
      <c r="C443" s="61"/>
      <c r="D443" s="61"/>
      <c r="E443" s="61"/>
      <c r="F443" s="68"/>
    </row>
    <row r="444" spans="1:6" x14ac:dyDescent="0.2">
      <c r="A444" s="61"/>
      <c r="B444" s="61"/>
      <c r="C444" s="61"/>
      <c r="D444" s="61"/>
      <c r="E444" s="61"/>
      <c r="F444" s="68"/>
    </row>
    <row r="445" spans="1:6" x14ac:dyDescent="0.2">
      <c r="A445" s="61"/>
      <c r="B445" s="61"/>
      <c r="C445" s="61"/>
      <c r="D445" s="61"/>
      <c r="E445" s="61"/>
      <c r="F445" s="68"/>
    </row>
    <row r="446" spans="1:6" x14ac:dyDescent="0.2">
      <c r="A446" s="61"/>
      <c r="B446" s="61"/>
      <c r="C446" s="61"/>
      <c r="D446" s="61"/>
      <c r="E446" s="61"/>
      <c r="F446" s="68"/>
    </row>
    <row r="447" spans="1:6" x14ac:dyDescent="0.2">
      <c r="A447" s="61"/>
      <c r="B447" s="61"/>
      <c r="C447" s="61"/>
      <c r="D447" s="61"/>
      <c r="E447" s="61"/>
      <c r="F447" s="68"/>
    </row>
    <row r="448" spans="1:6" x14ac:dyDescent="0.2">
      <c r="A448" s="61"/>
      <c r="B448" s="61"/>
      <c r="C448" s="61"/>
      <c r="D448" s="61"/>
      <c r="E448" s="61"/>
      <c r="F448" s="68"/>
    </row>
    <row r="449" spans="1:6" x14ac:dyDescent="0.2">
      <c r="A449" s="61"/>
      <c r="B449" s="61"/>
      <c r="C449" s="61"/>
      <c r="D449" s="61"/>
      <c r="E449" s="61"/>
      <c r="F449" s="68"/>
    </row>
    <row r="450" spans="1:6" x14ac:dyDescent="0.2">
      <c r="A450" s="61"/>
      <c r="B450" s="61"/>
      <c r="C450" s="61"/>
      <c r="D450" s="61"/>
      <c r="E450" s="61"/>
      <c r="F450" s="68"/>
    </row>
    <row r="451" spans="1:6" x14ac:dyDescent="0.2">
      <c r="A451" s="61"/>
      <c r="B451" s="61"/>
      <c r="C451" s="61"/>
      <c r="D451" s="61"/>
      <c r="E451" s="61"/>
      <c r="F451" s="68"/>
    </row>
    <row r="452" spans="1:6" x14ac:dyDescent="0.2">
      <c r="A452" s="61"/>
      <c r="B452" s="61"/>
      <c r="C452" s="61"/>
      <c r="D452" s="61"/>
      <c r="E452" s="61"/>
      <c r="F452" s="68"/>
    </row>
    <row r="453" spans="1:6" x14ac:dyDescent="0.2">
      <c r="A453" s="61"/>
      <c r="B453" s="61"/>
      <c r="C453" s="61"/>
      <c r="D453" s="61"/>
      <c r="E453" s="61"/>
      <c r="F453" s="68"/>
    </row>
    <row r="454" spans="1:6" x14ac:dyDescent="0.2">
      <c r="A454" s="61"/>
      <c r="B454" s="61"/>
      <c r="C454" s="61"/>
      <c r="D454" s="61"/>
      <c r="E454" s="61"/>
      <c r="F454" s="68"/>
    </row>
    <row r="455" spans="1:6" x14ac:dyDescent="0.2">
      <c r="A455" s="61"/>
      <c r="B455" s="61"/>
      <c r="C455" s="61"/>
      <c r="D455" s="61"/>
      <c r="E455" s="61"/>
      <c r="F455" s="68"/>
    </row>
    <row r="456" spans="1:6" x14ac:dyDescent="0.2">
      <c r="A456" s="61"/>
      <c r="B456" s="61"/>
      <c r="C456" s="61"/>
      <c r="D456" s="61"/>
      <c r="E456" s="61"/>
      <c r="F456" s="68"/>
    </row>
    <row r="457" spans="1:6" x14ac:dyDescent="0.2">
      <c r="A457" s="61"/>
      <c r="B457" s="61"/>
      <c r="C457" s="61"/>
      <c r="D457" s="61"/>
      <c r="E457" s="61"/>
      <c r="F457" s="68"/>
    </row>
    <row r="458" spans="1:6" x14ac:dyDescent="0.2">
      <c r="A458" s="61"/>
      <c r="B458" s="61"/>
      <c r="C458" s="61"/>
      <c r="D458" s="61"/>
      <c r="E458" s="61"/>
      <c r="F458" s="68"/>
    </row>
    <row r="459" spans="1:6" x14ac:dyDescent="0.2">
      <c r="A459" s="61"/>
      <c r="B459" s="61"/>
      <c r="C459" s="61"/>
      <c r="D459" s="61"/>
      <c r="E459" s="61"/>
      <c r="F459" s="68"/>
    </row>
    <row r="460" spans="1:6" x14ac:dyDescent="0.2">
      <c r="A460" s="61"/>
      <c r="B460" s="61"/>
      <c r="C460" s="61"/>
      <c r="D460" s="61"/>
      <c r="E460" s="61"/>
      <c r="F460" s="68"/>
    </row>
    <row r="461" spans="1:6" x14ac:dyDescent="0.2">
      <c r="A461" s="61"/>
      <c r="B461" s="61"/>
      <c r="C461" s="61"/>
      <c r="D461" s="61"/>
      <c r="E461" s="61"/>
      <c r="F461" s="68"/>
    </row>
    <row r="462" spans="1:6" x14ac:dyDescent="0.2">
      <c r="A462" s="61"/>
      <c r="B462" s="61"/>
      <c r="C462" s="61"/>
      <c r="D462" s="61"/>
      <c r="E462" s="61"/>
      <c r="F462" s="68"/>
    </row>
    <row r="463" spans="1:6" x14ac:dyDescent="0.2">
      <c r="A463" s="61"/>
      <c r="B463" s="61"/>
      <c r="C463" s="61"/>
      <c r="D463" s="61"/>
      <c r="E463" s="61"/>
      <c r="F463" s="68"/>
    </row>
    <row r="464" spans="1:6" x14ac:dyDescent="0.2">
      <c r="A464" s="61"/>
      <c r="B464" s="61"/>
      <c r="C464" s="61"/>
      <c r="D464" s="61"/>
      <c r="E464" s="61"/>
      <c r="F464" s="68"/>
    </row>
    <row r="465" spans="1:6" x14ac:dyDescent="0.2">
      <c r="A465" s="61"/>
      <c r="B465" s="61"/>
      <c r="C465" s="61"/>
      <c r="D465" s="61"/>
      <c r="E465" s="61"/>
      <c r="F465" s="68"/>
    </row>
    <row r="466" spans="1:6" x14ac:dyDescent="0.2">
      <c r="A466" s="61"/>
      <c r="B466" s="61"/>
      <c r="C466" s="61"/>
      <c r="D466" s="61"/>
      <c r="E466" s="61"/>
      <c r="F466" s="68"/>
    </row>
    <row r="467" spans="1:6" x14ac:dyDescent="0.2">
      <c r="A467" s="61"/>
      <c r="B467" s="61"/>
      <c r="C467" s="61"/>
      <c r="D467" s="61"/>
      <c r="E467" s="61"/>
      <c r="F467" s="68"/>
    </row>
    <row r="468" spans="1:6" x14ac:dyDescent="0.2">
      <c r="A468" s="61"/>
      <c r="B468" s="61"/>
      <c r="C468" s="61"/>
      <c r="D468" s="61"/>
      <c r="E468" s="61"/>
      <c r="F468" s="68"/>
    </row>
    <row r="469" spans="1:6" x14ac:dyDescent="0.2">
      <c r="A469" s="61"/>
      <c r="B469" s="61"/>
      <c r="C469" s="61"/>
      <c r="D469" s="61"/>
      <c r="E469" s="61"/>
      <c r="F469" s="68"/>
    </row>
    <row r="470" spans="1:6" x14ac:dyDescent="0.2">
      <c r="A470" s="61"/>
      <c r="B470" s="61"/>
      <c r="C470" s="61"/>
      <c r="D470" s="61"/>
      <c r="E470" s="61"/>
      <c r="F470" s="68"/>
    </row>
    <row r="471" spans="1:6" x14ac:dyDescent="0.2">
      <c r="A471" s="61"/>
      <c r="B471" s="61"/>
      <c r="C471" s="61"/>
      <c r="D471" s="61"/>
      <c r="E471" s="61"/>
      <c r="F471" s="68"/>
    </row>
    <row r="472" spans="1:6" x14ac:dyDescent="0.2">
      <c r="A472" s="61"/>
      <c r="B472" s="61"/>
      <c r="C472" s="61"/>
      <c r="D472" s="61"/>
      <c r="E472" s="61"/>
      <c r="F472" s="68"/>
    </row>
    <row r="473" spans="1:6" x14ac:dyDescent="0.2">
      <c r="A473" s="61"/>
      <c r="B473" s="61"/>
      <c r="C473" s="61"/>
      <c r="D473" s="61"/>
      <c r="E473" s="61"/>
      <c r="F473" s="68"/>
    </row>
    <row r="474" spans="1:6" x14ac:dyDescent="0.2">
      <c r="A474" s="61"/>
      <c r="B474" s="61"/>
      <c r="C474" s="61"/>
      <c r="D474" s="61"/>
      <c r="E474" s="61"/>
      <c r="F474" s="68"/>
    </row>
    <row r="475" spans="1:6" x14ac:dyDescent="0.2">
      <c r="A475" s="61"/>
      <c r="B475" s="61"/>
      <c r="C475" s="61"/>
      <c r="D475" s="61"/>
      <c r="E475" s="61"/>
      <c r="F475" s="68"/>
    </row>
    <row r="476" spans="1:6" x14ac:dyDescent="0.2">
      <c r="A476" s="61"/>
      <c r="B476" s="61"/>
      <c r="C476" s="61"/>
      <c r="D476" s="61"/>
      <c r="E476" s="61"/>
      <c r="F476" s="68"/>
    </row>
    <row r="477" spans="1:6" x14ac:dyDescent="0.2">
      <c r="A477" s="61"/>
      <c r="B477" s="61"/>
      <c r="C477" s="61"/>
      <c r="D477" s="61"/>
      <c r="E477" s="61"/>
      <c r="F477" s="68"/>
    </row>
    <row r="478" spans="1:6" x14ac:dyDescent="0.2">
      <c r="A478" s="61"/>
      <c r="B478" s="61"/>
      <c r="C478" s="61"/>
      <c r="D478" s="61"/>
      <c r="E478" s="61"/>
      <c r="F478" s="68"/>
    </row>
    <row r="479" spans="1:6" x14ac:dyDescent="0.2">
      <c r="A479" s="61"/>
      <c r="B479" s="61"/>
      <c r="C479" s="61"/>
      <c r="D479" s="61"/>
      <c r="E479" s="61"/>
      <c r="F479" s="68"/>
    </row>
    <row r="480" spans="1:6" x14ac:dyDescent="0.2">
      <c r="A480" s="61"/>
      <c r="B480" s="61"/>
      <c r="C480" s="61"/>
      <c r="D480" s="61"/>
      <c r="E480" s="61"/>
      <c r="F480" s="68"/>
    </row>
    <row r="481" spans="1:6" x14ac:dyDescent="0.2">
      <c r="A481" s="61"/>
      <c r="B481" s="61"/>
      <c r="C481" s="61"/>
      <c r="D481" s="61"/>
      <c r="E481" s="61"/>
      <c r="F481" s="68"/>
    </row>
    <row r="482" spans="1:6" x14ac:dyDescent="0.2">
      <c r="A482" s="61"/>
      <c r="B482" s="61"/>
      <c r="C482" s="61"/>
      <c r="D482" s="61"/>
      <c r="E482" s="61"/>
      <c r="F482" s="68"/>
    </row>
    <row r="483" spans="1:6" x14ac:dyDescent="0.2">
      <c r="A483" s="61"/>
      <c r="B483" s="61"/>
      <c r="C483" s="61"/>
      <c r="D483" s="61"/>
      <c r="E483" s="61"/>
      <c r="F483" s="68"/>
    </row>
    <row r="484" spans="1:6" x14ac:dyDescent="0.2">
      <c r="A484" s="61"/>
      <c r="B484" s="61"/>
      <c r="C484" s="61"/>
      <c r="D484" s="61"/>
      <c r="E484" s="61"/>
      <c r="F484" s="68"/>
    </row>
    <row r="485" spans="1:6" x14ac:dyDescent="0.2">
      <c r="A485" s="61"/>
      <c r="B485" s="61"/>
      <c r="C485" s="61"/>
      <c r="D485" s="61"/>
      <c r="E485" s="61"/>
      <c r="F485" s="68"/>
    </row>
    <row r="486" spans="1:6" x14ac:dyDescent="0.2">
      <c r="A486" s="61"/>
      <c r="B486" s="61"/>
      <c r="C486" s="61"/>
      <c r="D486" s="61"/>
      <c r="E486" s="61"/>
      <c r="F486" s="68"/>
    </row>
    <row r="487" spans="1:6" x14ac:dyDescent="0.2">
      <c r="A487" s="61"/>
      <c r="B487" s="61"/>
      <c r="C487" s="61"/>
      <c r="D487" s="61"/>
      <c r="E487" s="61"/>
      <c r="F487" s="68"/>
    </row>
    <row r="488" spans="1:6" x14ac:dyDescent="0.2">
      <c r="A488" s="61"/>
      <c r="B488" s="61"/>
      <c r="C488" s="61"/>
      <c r="D488" s="61"/>
      <c r="E488" s="61"/>
      <c r="F488" s="68"/>
    </row>
    <row r="489" spans="1:6" x14ac:dyDescent="0.2">
      <c r="A489" s="61"/>
      <c r="B489" s="61"/>
      <c r="C489" s="61"/>
      <c r="D489" s="61"/>
      <c r="E489" s="61"/>
      <c r="F489" s="68"/>
    </row>
    <row r="490" spans="1:6" x14ac:dyDescent="0.2">
      <c r="A490" s="61"/>
      <c r="B490" s="61"/>
      <c r="C490" s="61"/>
      <c r="D490" s="61"/>
      <c r="E490" s="61"/>
      <c r="F490" s="68"/>
    </row>
    <row r="491" spans="1:6" x14ac:dyDescent="0.2">
      <c r="A491" s="61"/>
      <c r="B491" s="61"/>
      <c r="C491" s="61"/>
      <c r="D491" s="61"/>
      <c r="E491" s="61"/>
      <c r="F491" s="68"/>
    </row>
    <row r="492" spans="1:6" x14ac:dyDescent="0.2">
      <c r="A492" s="61"/>
      <c r="B492" s="61"/>
      <c r="C492" s="61"/>
      <c r="D492" s="61"/>
      <c r="E492" s="61"/>
      <c r="F492" s="68"/>
    </row>
    <row r="493" spans="1:6" x14ac:dyDescent="0.2">
      <c r="A493" s="61"/>
      <c r="B493" s="61"/>
      <c r="C493" s="61"/>
      <c r="D493" s="61"/>
      <c r="E493" s="61"/>
      <c r="F493" s="68"/>
    </row>
    <row r="494" spans="1:6" x14ac:dyDescent="0.2">
      <c r="A494" s="61"/>
      <c r="B494" s="61"/>
      <c r="C494" s="61"/>
      <c r="D494" s="61"/>
      <c r="E494" s="61"/>
      <c r="F494" s="68"/>
    </row>
    <row r="495" spans="1:6" x14ac:dyDescent="0.2">
      <c r="A495" s="61"/>
      <c r="B495" s="61"/>
      <c r="C495" s="61"/>
      <c r="D495" s="61"/>
      <c r="E495" s="61"/>
      <c r="F495" s="68"/>
    </row>
    <row r="496" spans="1:6" x14ac:dyDescent="0.2">
      <c r="A496" s="61"/>
      <c r="B496" s="61"/>
      <c r="C496" s="61"/>
      <c r="D496" s="61"/>
      <c r="E496" s="61"/>
      <c r="F496" s="68"/>
    </row>
    <row r="497" spans="1:6" x14ac:dyDescent="0.2">
      <c r="A497" s="61"/>
      <c r="B497" s="61"/>
      <c r="C497" s="61"/>
      <c r="D497" s="61"/>
      <c r="E497" s="61"/>
      <c r="F497" s="68"/>
    </row>
    <row r="498" spans="1:6" x14ac:dyDescent="0.2">
      <c r="A498" s="61"/>
      <c r="B498" s="61"/>
      <c r="C498" s="61"/>
      <c r="D498" s="61"/>
      <c r="E498" s="61"/>
      <c r="F498" s="68"/>
    </row>
    <row r="499" spans="1:6" x14ac:dyDescent="0.2">
      <c r="A499" s="61"/>
      <c r="B499" s="61"/>
      <c r="C499" s="61"/>
      <c r="D499" s="61"/>
      <c r="E499" s="61"/>
      <c r="F499" s="68"/>
    </row>
    <row r="500" spans="1:6" x14ac:dyDescent="0.2">
      <c r="A500" s="61"/>
      <c r="B500" s="61"/>
      <c r="C500" s="61"/>
      <c r="D500" s="61"/>
      <c r="E500" s="61"/>
      <c r="F500" s="68"/>
    </row>
    <row r="501" spans="1:6" x14ac:dyDescent="0.2">
      <c r="A501" s="61"/>
      <c r="B501" s="61"/>
      <c r="C501" s="61"/>
      <c r="D501" s="61"/>
      <c r="E501" s="61"/>
      <c r="F501" s="68"/>
    </row>
    <row r="502" spans="1:6" x14ac:dyDescent="0.2">
      <c r="A502" s="61"/>
      <c r="B502" s="61"/>
      <c r="C502" s="61"/>
      <c r="D502" s="61"/>
      <c r="E502" s="61"/>
      <c r="F502" s="68"/>
    </row>
    <row r="503" spans="1:6" x14ac:dyDescent="0.2">
      <c r="A503" s="61"/>
      <c r="B503" s="61"/>
      <c r="C503" s="61"/>
      <c r="D503" s="61"/>
      <c r="E503" s="61"/>
      <c r="F503" s="68"/>
    </row>
    <row r="504" spans="1:6" x14ac:dyDescent="0.2">
      <c r="A504" s="61"/>
      <c r="B504" s="61"/>
      <c r="C504" s="61"/>
      <c r="D504" s="61"/>
      <c r="E504" s="61"/>
      <c r="F504" s="68"/>
    </row>
    <row r="505" spans="1:6" x14ac:dyDescent="0.2">
      <c r="A505" s="61"/>
      <c r="B505" s="61"/>
      <c r="C505" s="61"/>
      <c r="D505" s="61"/>
      <c r="E505" s="61"/>
      <c r="F505" s="68"/>
    </row>
    <row r="506" spans="1:6" x14ac:dyDescent="0.2">
      <c r="A506" s="61"/>
      <c r="B506" s="61"/>
      <c r="C506" s="61"/>
      <c r="D506" s="61"/>
      <c r="E506" s="61"/>
      <c r="F506" s="68"/>
    </row>
    <row r="507" spans="1:6" x14ac:dyDescent="0.2">
      <c r="A507" s="61"/>
      <c r="B507" s="61"/>
      <c r="C507" s="61"/>
      <c r="D507" s="61"/>
      <c r="E507" s="61"/>
      <c r="F507" s="68"/>
    </row>
    <row r="508" spans="1:6" x14ac:dyDescent="0.2">
      <c r="A508" s="61"/>
      <c r="B508" s="61"/>
      <c r="C508" s="61"/>
      <c r="D508" s="61"/>
      <c r="E508" s="61"/>
      <c r="F508" s="68"/>
    </row>
    <row r="509" spans="1:6" x14ac:dyDescent="0.2">
      <c r="A509" s="61"/>
      <c r="B509" s="61"/>
      <c r="C509" s="61"/>
      <c r="D509" s="61"/>
      <c r="E509" s="61"/>
      <c r="F509" s="68"/>
    </row>
    <row r="510" spans="1:6" x14ac:dyDescent="0.2">
      <c r="A510" s="61"/>
      <c r="B510" s="61"/>
      <c r="C510" s="61"/>
      <c r="D510" s="61"/>
      <c r="E510" s="61"/>
      <c r="F510" s="68"/>
    </row>
    <row r="511" spans="1:6" x14ac:dyDescent="0.2">
      <c r="A511" s="61"/>
      <c r="B511" s="61"/>
      <c r="C511" s="61"/>
      <c r="D511" s="61"/>
      <c r="E511" s="61"/>
      <c r="F511" s="68"/>
    </row>
    <row r="512" spans="1:6" x14ac:dyDescent="0.2">
      <c r="A512" s="61"/>
      <c r="B512" s="61"/>
      <c r="C512" s="61"/>
      <c r="D512" s="61"/>
      <c r="E512" s="61"/>
      <c r="F512" s="68"/>
    </row>
    <row r="513" spans="1:6" x14ac:dyDescent="0.2">
      <c r="A513" s="61"/>
      <c r="B513" s="61"/>
      <c r="C513" s="61"/>
      <c r="D513" s="61"/>
      <c r="E513" s="61"/>
      <c r="F513" s="68"/>
    </row>
    <row r="514" spans="1:6" x14ac:dyDescent="0.2">
      <c r="A514" s="61"/>
      <c r="B514" s="61"/>
      <c r="C514" s="61"/>
      <c r="D514" s="61"/>
      <c r="E514" s="61"/>
      <c r="F514" s="68"/>
    </row>
    <row r="515" spans="1:6" x14ac:dyDescent="0.2">
      <c r="A515" s="61"/>
      <c r="B515" s="61"/>
      <c r="C515" s="61"/>
      <c r="D515" s="61"/>
      <c r="E515" s="61"/>
      <c r="F515" s="68"/>
    </row>
    <row r="516" spans="1:6" x14ac:dyDescent="0.2">
      <c r="A516" s="61"/>
      <c r="B516" s="61"/>
      <c r="C516" s="61"/>
      <c r="D516" s="61"/>
      <c r="E516" s="61"/>
      <c r="F516" s="68"/>
    </row>
    <row r="517" spans="1:6" x14ac:dyDescent="0.2">
      <c r="A517" s="61"/>
      <c r="B517" s="61"/>
      <c r="C517" s="61"/>
      <c r="D517" s="61"/>
      <c r="E517" s="61"/>
      <c r="F517" s="68"/>
    </row>
    <row r="518" spans="1:6" x14ac:dyDescent="0.2">
      <c r="A518" s="61"/>
      <c r="B518" s="61"/>
      <c r="C518" s="61"/>
      <c r="D518" s="61"/>
      <c r="E518" s="61"/>
      <c r="F518" s="68"/>
    </row>
    <row r="519" spans="1:6" x14ac:dyDescent="0.2">
      <c r="A519" s="61"/>
      <c r="B519" s="61"/>
      <c r="C519" s="61"/>
      <c r="D519" s="61"/>
      <c r="E519" s="61"/>
      <c r="F519" s="68"/>
    </row>
    <row r="520" spans="1:6" x14ac:dyDescent="0.2">
      <c r="A520" s="61"/>
      <c r="B520" s="61"/>
      <c r="C520" s="61"/>
      <c r="D520" s="61"/>
      <c r="E520" s="61"/>
      <c r="F520" s="68"/>
    </row>
    <row r="521" spans="1:6" x14ac:dyDescent="0.2">
      <c r="A521" s="61"/>
      <c r="B521" s="61"/>
      <c r="C521" s="61"/>
      <c r="D521" s="61"/>
      <c r="E521" s="61"/>
      <c r="F521" s="68"/>
    </row>
    <row r="522" spans="1:6" x14ac:dyDescent="0.2">
      <c r="A522" s="61"/>
      <c r="B522" s="61"/>
      <c r="C522" s="61"/>
      <c r="D522" s="61"/>
      <c r="E522" s="61"/>
      <c r="F522" s="68"/>
    </row>
    <row r="523" spans="1:6" x14ac:dyDescent="0.2">
      <c r="A523" s="61"/>
      <c r="B523" s="61"/>
      <c r="C523" s="61"/>
      <c r="D523" s="61"/>
      <c r="E523" s="61"/>
      <c r="F523" s="68"/>
    </row>
    <row r="524" spans="1:6" x14ac:dyDescent="0.2">
      <c r="A524" s="61"/>
      <c r="B524" s="61"/>
      <c r="C524" s="61"/>
      <c r="D524" s="61"/>
      <c r="E524" s="61"/>
      <c r="F524" s="68"/>
    </row>
    <row r="525" spans="1:6" x14ac:dyDescent="0.2">
      <c r="A525" s="61"/>
      <c r="B525" s="61"/>
      <c r="C525" s="61"/>
      <c r="D525" s="61"/>
      <c r="E525" s="61"/>
      <c r="F525" s="68"/>
    </row>
    <row r="526" spans="1:6" x14ac:dyDescent="0.2">
      <c r="A526" s="61"/>
      <c r="B526" s="61"/>
      <c r="C526" s="61"/>
      <c r="D526" s="61"/>
      <c r="E526" s="61"/>
      <c r="F526" s="68"/>
    </row>
    <row r="527" spans="1:6" x14ac:dyDescent="0.2">
      <c r="A527" s="61"/>
      <c r="B527" s="61"/>
      <c r="C527" s="61"/>
      <c r="D527" s="61"/>
      <c r="E527" s="61"/>
      <c r="F527" s="68"/>
    </row>
    <row r="528" spans="1:6" x14ac:dyDescent="0.2">
      <c r="A528" s="61"/>
      <c r="B528" s="61"/>
      <c r="C528" s="61"/>
      <c r="D528" s="61"/>
      <c r="E528" s="61"/>
      <c r="F528" s="68"/>
    </row>
    <row r="529" spans="1:6" x14ac:dyDescent="0.2">
      <c r="A529" s="61"/>
      <c r="B529" s="61"/>
      <c r="C529" s="61"/>
      <c r="D529" s="61"/>
      <c r="E529" s="61"/>
      <c r="F529" s="68"/>
    </row>
    <row r="530" spans="1:6" x14ac:dyDescent="0.2">
      <c r="A530" s="61"/>
      <c r="B530" s="61"/>
      <c r="C530" s="61"/>
      <c r="D530" s="61"/>
      <c r="E530" s="61"/>
      <c r="F530" s="68"/>
    </row>
    <row r="531" spans="1:6" x14ac:dyDescent="0.2">
      <c r="A531" s="61"/>
      <c r="B531" s="61"/>
      <c r="C531" s="61"/>
      <c r="D531" s="61"/>
      <c r="E531" s="61"/>
      <c r="F531" s="68"/>
    </row>
    <row r="532" spans="1:6" x14ac:dyDescent="0.2">
      <c r="A532" s="61"/>
      <c r="B532" s="61"/>
      <c r="C532" s="61"/>
      <c r="D532" s="61"/>
      <c r="E532" s="61"/>
      <c r="F532" s="68"/>
    </row>
    <row r="533" spans="1:6" x14ac:dyDescent="0.2">
      <c r="A533" s="61"/>
      <c r="B533" s="61"/>
      <c r="C533" s="61"/>
      <c r="D533" s="61"/>
      <c r="E533" s="61"/>
      <c r="F533" s="68"/>
    </row>
    <row r="534" spans="1:6" x14ac:dyDescent="0.2">
      <c r="A534" s="61"/>
      <c r="B534" s="61"/>
      <c r="C534" s="61"/>
      <c r="D534" s="61"/>
      <c r="E534" s="61"/>
      <c r="F534" s="68"/>
    </row>
    <row r="535" spans="1:6" x14ac:dyDescent="0.2">
      <c r="A535" s="61"/>
      <c r="B535" s="61"/>
      <c r="C535" s="61"/>
      <c r="D535" s="61"/>
      <c r="E535" s="61"/>
      <c r="F535" s="68"/>
    </row>
    <row r="536" spans="1:6" x14ac:dyDescent="0.2">
      <c r="A536" s="61"/>
      <c r="B536" s="61"/>
      <c r="C536" s="61"/>
      <c r="D536" s="61"/>
      <c r="E536" s="61"/>
      <c r="F536" s="68"/>
    </row>
    <row r="537" spans="1:6" x14ac:dyDescent="0.2">
      <c r="A537" s="61"/>
      <c r="B537" s="61"/>
      <c r="C537" s="61"/>
      <c r="D537" s="61"/>
      <c r="E537" s="61"/>
      <c r="F537" s="68"/>
    </row>
    <row r="538" spans="1:6" x14ac:dyDescent="0.2">
      <c r="A538" s="61"/>
      <c r="B538" s="61"/>
      <c r="C538" s="61"/>
      <c r="D538" s="61"/>
      <c r="E538" s="61"/>
      <c r="F538" s="68"/>
    </row>
    <row r="539" spans="1:6" x14ac:dyDescent="0.2">
      <c r="A539" s="61"/>
      <c r="B539" s="61"/>
      <c r="C539" s="61"/>
      <c r="D539" s="61"/>
      <c r="E539" s="61"/>
      <c r="F539" s="68"/>
    </row>
    <row r="540" spans="1:6" x14ac:dyDescent="0.2">
      <c r="A540" s="61"/>
      <c r="B540" s="61"/>
      <c r="C540" s="61"/>
      <c r="D540" s="61"/>
      <c r="E540" s="61"/>
      <c r="F540" s="68"/>
    </row>
    <row r="541" spans="1:6" x14ac:dyDescent="0.2">
      <c r="A541" s="61"/>
      <c r="B541" s="61"/>
      <c r="C541" s="61"/>
      <c r="D541" s="61"/>
      <c r="E541" s="61"/>
      <c r="F541" s="68"/>
    </row>
    <row r="542" spans="1:6" x14ac:dyDescent="0.2">
      <c r="A542" s="61"/>
      <c r="B542" s="61"/>
      <c r="C542" s="61"/>
      <c r="D542" s="61"/>
      <c r="E542" s="61"/>
      <c r="F542" s="68"/>
    </row>
    <row r="543" spans="1:6" x14ac:dyDescent="0.2">
      <c r="A543" s="61"/>
      <c r="B543" s="61"/>
      <c r="C543" s="61"/>
      <c r="D543" s="61"/>
      <c r="E543" s="61"/>
      <c r="F543" s="68"/>
    </row>
    <row r="544" spans="1:6" x14ac:dyDescent="0.2">
      <c r="A544" s="61"/>
      <c r="B544" s="61"/>
      <c r="C544" s="61"/>
      <c r="D544" s="61"/>
      <c r="E544" s="61"/>
      <c r="F544" s="68"/>
    </row>
    <row r="545" spans="1:6" x14ac:dyDescent="0.2">
      <c r="A545" s="61"/>
      <c r="B545" s="61"/>
      <c r="C545" s="61"/>
      <c r="D545" s="61"/>
      <c r="E545" s="61"/>
      <c r="F545" s="68"/>
    </row>
    <row r="546" spans="1:6" x14ac:dyDescent="0.2">
      <c r="A546" s="61"/>
      <c r="B546" s="61"/>
      <c r="C546" s="61"/>
      <c r="D546" s="61"/>
      <c r="E546" s="61"/>
      <c r="F546" s="68"/>
    </row>
    <row r="547" spans="1:6" x14ac:dyDescent="0.2">
      <c r="A547" s="61"/>
      <c r="B547" s="61"/>
      <c r="C547" s="61"/>
      <c r="D547" s="61"/>
      <c r="E547" s="61"/>
      <c r="F547" s="68"/>
    </row>
    <row r="548" spans="1:6" x14ac:dyDescent="0.2">
      <c r="A548" s="61"/>
      <c r="B548" s="61"/>
      <c r="C548" s="61"/>
      <c r="D548" s="61"/>
      <c r="E548" s="61"/>
      <c r="F548" s="68"/>
    </row>
    <row r="549" spans="1:6" x14ac:dyDescent="0.2">
      <c r="A549" s="61"/>
      <c r="B549" s="61"/>
      <c r="C549" s="61"/>
      <c r="D549" s="61"/>
      <c r="E549" s="61"/>
      <c r="F549" s="68"/>
    </row>
    <row r="550" spans="1:6" x14ac:dyDescent="0.2">
      <c r="A550" s="61"/>
      <c r="B550" s="61"/>
      <c r="C550" s="61"/>
      <c r="D550" s="61"/>
      <c r="E550" s="61"/>
      <c r="F550" s="68"/>
    </row>
    <row r="551" spans="1:6" x14ac:dyDescent="0.2">
      <c r="A551" s="61"/>
      <c r="B551" s="61"/>
      <c r="C551" s="61"/>
      <c r="D551" s="61"/>
      <c r="E551" s="61"/>
      <c r="F551" s="68"/>
    </row>
    <row r="552" spans="1:6" x14ac:dyDescent="0.2">
      <c r="A552" s="61"/>
      <c r="B552" s="61"/>
      <c r="C552" s="61"/>
      <c r="D552" s="61"/>
      <c r="E552" s="61"/>
      <c r="F552" s="68"/>
    </row>
    <row r="553" spans="1:6" x14ac:dyDescent="0.2">
      <c r="A553" s="61"/>
      <c r="B553" s="61"/>
      <c r="C553" s="61"/>
      <c r="D553" s="61"/>
      <c r="E553" s="61"/>
      <c r="F553" s="68"/>
    </row>
    <row r="554" spans="1:6" x14ac:dyDescent="0.2">
      <c r="A554" s="61"/>
      <c r="B554" s="61"/>
      <c r="C554" s="61"/>
      <c r="D554" s="61"/>
      <c r="E554" s="61"/>
      <c r="F554" s="68"/>
    </row>
    <row r="555" spans="1:6" x14ac:dyDescent="0.2">
      <c r="A555" s="61"/>
      <c r="B555" s="61"/>
      <c r="C555" s="61"/>
      <c r="D555" s="61"/>
      <c r="E555" s="61"/>
      <c r="F555" s="68"/>
    </row>
    <row r="556" spans="1:6" x14ac:dyDescent="0.2">
      <c r="A556" s="61"/>
      <c r="B556" s="61"/>
      <c r="C556" s="61"/>
      <c r="D556" s="61"/>
      <c r="E556" s="61"/>
      <c r="F556" s="68"/>
    </row>
    <row r="557" spans="1:6" x14ac:dyDescent="0.2">
      <c r="A557" s="61"/>
      <c r="B557" s="61"/>
      <c r="C557" s="61"/>
      <c r="D557" s="61"/>
      <c r="E557" s="61"/>
      <c r="F557" s="68"/>
    </row>
    <row r="558" spans="1:6" x14ac:dyDescent="0.2">
      <c r="A558" s="61"/>
      <c r="B558" s="61"/>
      <c r="C558" s="61"/>
      <c r="D558" s="61"/>
      <c r="E558" s="61"/>
      <c r="F558" s="68"/>
    </row>
    <row r="559" spans="1:6" x14ac:dyDescent="0.2">
      <c r="A559" s="61"/>
      <c r="B559" s="61"/>
      <c r="C559" s="61"/>
      <c r="D559" s="61"/>
      <c r="E559" s="61"/>
      <c r="F559" s="68"/>
    </row>
    <row r="560" spans="1:6" x14ac:dyDescent="0.2">
      <c r="A560" s="61"/>
      <c r="B560" s="61"/>
      <c r="C560" s="61"/>
      <c r="D560" s="61"/>
      <c r="E560" s="61"/>
      <c r="F560" s="68"/>
    </row>
    <row r="561" spans="1:6" x14ac:dyDescent="0.2">
      <c r="A561" s="61"/>
      <c r="B561" s="61"/>
      <c r="C561" s="61"/>
      <c r="D561" s="61"/>
      <c r="E561" s="61"/>
      <c r="F561" s="68"/>
    </row>
    <row r="562" spans="1:6" x14ac:dyDescent="0.2">
      <c r="A562" s="61"/>
      <c r="B562" s="61"/>
      <c r="C562" s="61"/>
      <c r="D562" s="61"/>
      <c r="E562" s="61"/>
      <c r="F562" s="68"/>
    </row>
    <row r="563" spans="1:6" x14ac:dyDescent="0.2">
      <c r="A563" s="61"/>
      <c r="B563" s="61"/>
      <c r="C563" s="61"/>
      <c r="D563" s="61"/>
      <c r="E563" s="61"/>
      <c r="F563" s="68"/>
    </row>
    <row r="564" spans="1:6" x14ac:dyDescent="0.2">
      <c r="A564" s="61"/>
      <c r="B564" s="61"/>
      <c r="C564" s="61"/>
      <c r="D564" s="61"/>
      <c r="E564" s="61"/>
      <c r="F564" s="68"/>
    </row>
    <row r="565" spans="1:6" x14ac:dyDescent="0.2">
      <c r="A565" s="61"/>
      <c r="B565" s="61"/>
      <c r="C565" s="61"/>
      <c r="D565" s="61"/>
      <c r="E565" s="61"/>
      <c r="F565" s="68"/>
    </row>
    <row r="566" spans="1:6" x14ac:dyDescent="0.2">
      <c r="A566" s="61"/>
      <c r="B566" s="61"/>
      <c r="C566" s="61"/>
      <c r="D566" s="61"/>
      <c r="E566" s="61"/>
      <c r="F566" s="68"/>
    </row>
    <row r="567" spans="1:6" x14ac:dyDescent="0.2">
      <c r="A567" s="61"/>
      <c r="B567" s="61"/>
      <c r="C567" s="61"/>
      <c r="D567" s="61"/>
      <c r="E567" s="61"/>
      <c r="F567" s="68"/>
    </row>
    <row r="568" spans="1:6" x14ac:dyDescent="0.2">
      <c r="A568" s="61"/>
      <c r="B568" s="61"/>
      <c r="C568" s="61"/>
      <c r="D568" s="61"/>
      <c r="E568" s="61"/>
      <c r="F568" s="68"/>
    </row>
    <row r="569" spans="1:6" x14ac:dyDescent="0.2">
      <c r="A569" s="61"/>
      <c r="B569" s="61"/>
      <c r="C569" s="61"/>
      <c r="D569" s="61"/>
      <c r="E569" s="61"/>
      <c r="F569" s="68"/>
    </row>
    <row r="570" spans="1:6" x14ac:dyDescent="0.2">
      <c r="A570" s="61"/>
      <c r="B570" s="61"/>
      <c r="C570" s="61"/>
      <c r="D570" s="61"/>
      <c r="E570" s="61"/>
      <c r="F570" s="68"/>
    </row>
    <row r="571" spans="1:6" x14ac:dyDescent="0.2">
      <c r="A571" s="61"/>
      <c r="B571" s="61"/>
      <c r="C571" s="61"/>
      <c r="D571" s="61"/>
      <c r="E571" s="61"/>
      <c r="F571" s="68"/>
    </row>
    <row r="572" spans="1:6" x14ac:dyDescent="0.2">
      <c r="A572" s="61"/>
      <c r="B572" s="61"/>
      <c r="C572" s="61"/>
      <c r="D572" s="61"/>
      <c r="E572" s="61"/>
      <c r="F572" s="68"/>
    </row>
    <row r="573" spans="1:6" x14ac:dyDescent="0.2">
      <c r="A573" s="61"/>
      <c r="B573" s="61"/>
      <c r="C573" s="61"/>
      <c r="D573" s="61"/>
      <c r="E573" s="61"/>
      <c r="F573" s="68"/>
    </row>
    <row r="574" spans="1:6" x14ac:dyDescent="0.2">
      <c r="A574" s="61"/>
      <c r="B574" s="61"/>
      <c r="C574" s="61"/>
      <c r="D574" s="61"/>
      <c r="E574" s="61"/>
      <c r="F574" s="68"/>
    </row>
    <row r="575" spans="1:6" x14ac:dyDescent="0.2">
      <c r="A575" s="61"/>
      <c r="B575" s="61"/>
      <c r="C575" s="61"/>
      <c r="D575" s="61"/>
      <c r="E575" s="61"/>
      <c r="F575" s="68"/>
    </row>
    <row r="576" spans="1:6" x14ac:dyDescent="0.2">
      <c r="A576" s="61"/>
      <c r="B576" s="61"/>
      <c r="C576" s="61"/>
      <c r="D576" s="61"/>
      <c r="E576" s="61"/>
      <c r="F576" s="68"/>
    </row>
    <row r="577" spans="1:6" x14ac:dyDescent="0.2">
      <c r="A577" s="61"/>
      <c r="B577" s="61"/>
      <c r="C577" s="61"/>
      <c r="D577" s="61"/>
      <c r="E577" s="61"/>
      <c r="F577" s="68"/>
    </row>
    <row r="578" spans="1:6" x14ac:dyDescent="0.2">
      <c r="A578" s="61"/>
      <c r="B578" s="61"/>
      <c r="C578" s="61"/>
      <c r="D578" s="61"/>
      <c r="E578" s="61"/>
      <c r="F578" s="68"/>
    </row>
    <row r="579" spans="1:6" x14ac:dyDescent="0.2">
      <c r="A579" s="61"/>
      <c r="B579" s="61"/>
      <c r="C579" s="61"/>
      <c r="D579" s="61"/>
      <c r="E579" s="61"/>
      <c r="F579" s="68"/>
    </row>
    <row r="580" spans="1:6" x14ac:dyDescent="0.2">
      <c r="A580" s="61"/>
      <c r="B580" s="61"/>
      <c r="C580" s="61"/>
      <c r="D580" s="61"/>
      <c r="E580" s="61"/>
      <c r="F580" s="68"/>
    </row>
    <row r="581" spans="1:6" x14ac:dyDescent="0.2">
      <c r="A581" s="61"/>
      <c r="B581" s="61"/>
      <c r="C581" s="61"/>
      <c r="D581" s="61"/>
      <c r="E581" s="61"/>
      <c r="F581" s="68"/>
    </row>
    <row r="582" spans="1:6" x14ac:dyDescent="0.2">
      <c r="A582" s="61"/>
      <c r="B582" s="61"/>
      <c r="C582" s="61"/>
      <c r="D582" s="61"/>
      <c r="E582" s="61"/>
      <c r="F582" s="68"/>
    </row>
    <row r="583" spans="1:6" x14ac:dyDescent="0.2">
      <c r="A583" s="61"/>
      <c r="B583" s="61"/>
      <c r="C583" s="61"/>
      <c r="D583" s="61"/>
      <c r="E583" s="61"/>
      <c r="F583" s="68"/>
    </row>
    <row r="584" spans="1:6" x14ac:dyDescent="0.2">
      <c r="A584" s="61"/>
      <c r="B584" s="61"/>
      <c r="C584" s="61"/>
      <c r="D584" s="61"/>
      <c r="E584" s="61"/>
      <c r="F584" s="68"/>
    </row>
    <row r="585" spans="1:6" x14ac:dyDescent="0.2">
      <c r="A585" s="61"/>
      <c r="B585" s="61"/>
      <c r="C585" s="61"/>
      <c r="D585" s="61"/>
      <c r="E585" s="61"/>
      <c r="F585" s="68"/>
    </row>
    <row r="586" spans="1:6" x14ac:dyDescent="0.2">
      <c r="A586" s="61"/>
      <c r="B586" s="61"/>
      <c r="C586" s="61"/>
      <c r="D586" s="61"/>
      <c r="E586" s="61"/>
      <c r="F586" s="68"/>
    </row>
    <row r="587" spans="1:6" x14ac:dyDescent="0.2">
      <c r="A587" s="61"/>
      <c r="B587" s="61"/>
      <c r="C587" s="61"/>
      <c r="D587" s="61"/>
      <c r="E587" s="61"/>
      <c r="F587" s="68"/>
    </row>
    <row r="588" spans="1:6" x14ac:dyDescent="0.2">
      <c r="A588" s="61"/>
      <c r="B588" s="61"/>
      <c r="C588" s="61"/>
      <c r="D588" s="61"/>
      <c r="E588" s="61"/>
      <c r="F588" s="68"/>
    </row>
    <row r="589" spans="1:6" x14ac:dyDescent="0.2">
      <c r="A589" s="61"/>
      <c r="B589" s="61"/>
      <c r="C589" s="61"/>
      <c r="D589" s="61"/>
      <c r="E589" s="61"/>
      <c r="F589" s="68"/>
    </row>
    <row r="590" spans="1:6" x14ac:dyDescent="0.2">
      <c r="A590" s="61"/>
      <c r="B590" s="61"/>
      <c r="C590" s="61"/>
      <c r="D590" s="61"/>
      <c r="E590" s="61"/>
      <c r="F590" s="68"/>
    </row>
    <row r="591" spans="1:6" x14ac:dyDescent="0.2">
      <c r="A591" s="61"/>
      <c r="B591" s="61"/>
      <c r="C591" s="61"/>
      <c r="D591" s="61"/>
      <c r="E591" s="61"/>
      <c r="F591" s="68"/>
    </row>
    <row r="592" spans="1:6" x14ac:dyDescent="0.2">
      <c r="A592" s="61"/>
      <c r="B592" s="61"/>
      <c r="C592" s="61"/>
      <c r="D592" s="61"/>
      <c r="E592" s="61"/>
      <c r="F592" s="68"/>
    </row>
    <row r="593" spans="1:6" x14ac:dyDescent="0.2">
      <c r="A593" s="61"/>
      <c r="B593" s="61"/>
      <c r="C593" s="61"/>
      <c r="D593" s="61"/>
      <c r="E593" s="61"/>
      <c r="F593" s="68"/>
    </row>
    <row r="594" spans="1:6" x14ac:dyDescent="0.2">
      <c r="A594" s="61"/>
      <c r="B594" s="61"/>
      <c r="C594" s="61"/>
      <c r="D594" s="61"/>
      <c r="E594" s="61"/>
      <c r="F594" s="68"/>
    </row>
    <row r="595" spans="1:6" x14ac:dyDescent="0.2">
      <c r="A595" s="61"/>
      <c r="B595" s="61"/>
      <c r="C595" s="61"/>
      <c r="D595" s="61"/>
      <c r="E595" s="61"/>
      <c r="F595" s="68"/>
    </row>
    <row r="596" spans="1:6" x14ac:dyDescent="0.2">
      <c r="A596" s="61"/>
      <c r="B596" s="61"/>
      <c r="C596" s="61"/>
      <c r="D596" s="61"/>
      <c r="E596" s="61"/>
      <c r="F596" s="68"/>
    </row>
    <row r="597" spans="1:6" x14ac:dyDescent="0.2">
      <c r="A597" s="61"/>
      <c r="B597" s="61"/>
      <c r="C597" s="61"/>
      <c r="D597" s="61"/>
      <c r="E597" s="61"/>
      <c r="F597" s="68"/>
    </row>
    <row r="598" spans="1:6" x14ac:dyDescent="0.2">
      <c r="A598" s="61"/>
      <c r="B598" s="61"/>
      <c r="C598" s="61"/>
      <c r="D598" s="61"/>
      <c r="E598" s="61"/>
      <c r="F598" s="68"/>
    </row>
    <row r="599" spans="1:6" x14ac:dyDescent="0.2">
      <c r="A599" s="61"/>
      <c r="B599" s="61"/>
      <c r="C599" s="61"/>
      <c r="D599" s="61"/>
      <c r="E599" s="61"/>
      <c r="F599" s="68"/>
    </row>
    <row r="600" spans="1:6" x14ac:dyDescent="0.2">
      <c r="A600" s="61"/>
      <c r="B600" s="61"/>
      <c r="C600" s="61"/>
      <c r="D600" s="61"/>
      <c r="E600" s="61"/>
      <c r="F600" s="68"/>
    </row>
    <row r="601" spans="1:6" x14ac:dyDescent="0.2">
      <c r="A601" s="61"/>
      <c r="B601" s="61"/>
      <c r="C601" s="61"/>
      <c r="D601" s="61"/>
      <c r="E601" s="61"/>
      <c r="F601" s="68"/>
    </row>
    <row r="602" spans="1:6" x14ac:dyDescent="0.2">
      <c r="A602" s="61"/>
      <c r="B602" s="61"/>
      <c r="C602" s="61"/>
      <c r="D602" s="61"/>
      <c r="E602" s="61"/>
      <c r="F602" s="68"/>
    </row>
    <row r="603" spans="1:6" x14ac:dyDescent="0.2">
      <c r="A603" s="61"/>
      <c r="B603" s="61"/>
      <c r="C603" s="61"/>
      <c r="D603" s="61"/>
      <c r="E603" s="61"/>
      <c r="F603" s="68"/>
    </row>
    <row r="604" spans="1:6" x14ac:dyDescent="0.2">
      <c r="A604" s="61"/>
      <c r="B604" s="61"/>
      <c r="C604" s="61"/>
      <c r="D604" s="61"/>
      <c r="E604" s="61"/>
      <c r="F604" s="68"/>
    </row>
    <row r="605" spans="1:6" x14ac:dyDescent="0.2">
      <c r="A605" s="61"/>
      <c r="B605" s="61"/>
      <c r="C605" s="61"/>
      <c r="D605" s="61"/>
      <c r="E605" s="61"/>
      <c r="F605" s="68"/>
    </row>
    <row r="606" spans="1:6" x14ac:dyDescent="0.2">
      <c r="A606" s="61"/>
      <c r="B606" s="61"/>
      <c r="C606" s="61"/>
      <c r="D606" s="61"/>
      <c r="E606" s="61"/>
      <c r="F606" s="68"/>
    </row>
    <row r="607" spans="1:6" x14ac:dyDescent="0.2">
      <c r="A607" s="61"/>
      <c r="B607" s="61"/>
      <c r="C607" s="61"/>
      <c r="D607" s="61"/>
      <c r="E607" s="61"/>
      <c r="F607" s="68"/>
    </row>
    <row r="608" spans="1:6" x14ac:dyDescent="0.2">
      <c r="A608" s="61"/>
      <c r="B608" s="61"/>
      <c r="C608" s="61"/>
      <c r="D608" s="61"/>
      <c r="E608" s="61"/>
      <c r="F608" s="68"/>
    </row>
    <row r="609" spans="1:6" x14ac:dyDescent="0.2">
      <c r="A609" s="61"/>
      <c r="B609" s="61"/>
      <c r="C609" s="61"/>
      <c r="D609" s="61"/>
      <c r="E609" s="61"/>
      <c r="F609" s="68"/>
    </row>
    <row r="610" spans="1:6" x14ac:dyDescent="0.2">
      <c r="A610" s="61"/>
      <c r="B610" s="61"/>
      <c r="C610" s="61"/>
      <c r="D610" s="61"/>
      <c r="E610" s="61"/>
      <c r="F610" s="68"/>
    </row>
    <row r="611" spans="1:6" x14ac:dyDescent="0.2">
      <c r="A611" s="61"/>
      <c r="B611" s="61"/>
      <c r="C611" s="61"/>
      <c r="D611" s="61"/>
      <c r="E611" s="61"/>
      <c r="F611" s="68"/>
    </row>
    <row r="612" spans="1:6" x14ac:dyDescent="0.2">
      <c r="A612" s="61"/>
      <c r="B612" s="61"/>
      <c r="C612" s="61"/>
      <c r="D612" s="61"/>
      <c r="E612" s="61"/>
      <c r="F612" s="68"/>
    </row>
    <row r="613" spans="1:6" x14ac:dyDescent="0.2">
      <c r="A613" s="61"/>
      <c r="B613" s="61"/>
      <c r="C613" s="61"/>
      <c r="D613" s="61"/>
      <c r="E613" s="61"/>
      <c r="F613" s="68"/>
    </row>
    <row r="614" spans="1:6" x14ac:dyDescent="0.2">
      <c r="A614" s="61"/>
      <c r="B614" s="61"/>
      <c r="C614" s="61"/>
      <c r="D614" s="61"/>
      <c r="E614" s="61"/>
      <c r="F614" s="68"/>
    </row>
    <row r="615" spans="1:6" x14ac:dyDescent="0.2">
      <c r="A615" s="61"/>
      <c r="B615" s="61"/>
      <c r="C615" s="61"/>
      <c r="D615" s="61"/>
      <c r="E615" s="61"/>
      <c r="F615" s="68"/>
    </row>
    <row r="616" spans="1:6" x14ac:dyDescent="0.2">
      <c r="A616" s="61"/>
      <c r="B616" s="61"/>
      <c r="C616" s="61"/>
      <c r="D616" s="61"/>
      <c r="E616" s="61"/>
      <c r="F616" s="68"/>
    </row>
    <row r="617" spans="1:6" x14ac:dyDescent="0.2">
      <c r="A617" s="61"/>
      <c r="B617" s="61"/>
      <c r="C617" s="61"/>
      <c r="D617" s="61"/>
      <c r="E617" s="61"/>
      <c r="F617" s="68"/>
    </row>
    <row r="618" spans="1:6" x14ac:dyDescent="0.2">
      <c r="A618" s="61"/>
      <c r="B618" s="61"/>
      <c r="C618" s="61"/>
      <c r="D618" s="61"/>
      <c r="E618" s="61"/>
      <c r="F618" s="68"/>
    </row>
    <row r="619" spans="1:6" x14ac:dyDescent="0.2">
      <c r="A619" s="61"/>
      <c r="B619" s="61"/>
      <c r="C619" s="61"/>
      <c r="D619" s="61"/>
      <c r="E619" s="61"/>
      <c r="F619" s="68"/>
    </row>
    <row r="620" spans="1:6" x14ac:dyDescent="0.2">
      <c r="A620" s="61"/>
      <c r="B620" s="61"/>
      <c r="C620" s="61"/>
      <c r="D620" s="61"/>
      <c r="E620" s="61"/>
      <c r="F620" s="68"/>
    </row>
    <row r="621" spans="1:6" x14ac:dyDescent="0.2">
      <c r="A621" s="61"/>
      <c r="B621" s="61"/>
      <c r="C621" s="61"/>
      <c r="D621" s="61"/>
      <c r="E621" s="61"/>
      <c r="F621" s="68"/>
    </row>
    <row r="622" spans="1:6" x14ac:dyDescent="0.2">
      <c r="A622" s="61"/>
      <c r="B622" s="61"/>
      <c r="C622" s="61"/>
      <c r="D622" s="61"/>
      <c r="E622" s="61"/>
      <c r="F622" s="68"/>
    </row>
    <row r="623" spans="1:6" x14ac:dyDescent="0.2">
      <c r="A623" s="61"/>
      <c r="B623" s="61"/>
      <c r="C623" s="61"/>
      <c r="D623" s="61"/>
      <c r="E623" s="61"/>
      <c r="F623" s="68"/>
    </row>
    <row r="624" spans="1:6" x14ac:dyDescent="0.2">
      <c r="A624" s="61"/>
      <c r="B624" s="61"/>
      <c r="C624" s="61"/>
      <c r="D624" s="61"/>
      <c r="E624" s="61"/>
      <c r="F624" s="68"/>
    </row>
    <row r="625" spans="1:6" x14ac:dyDescent="0.2">
      <c r="A625" s="61"/>
      <c r="B625" s="61"/>
      <c r="C625" s="61"/>
      <c r="D625" s="61"/>
      <c r="E625" s="61"/>
      <c r="F625" s="68"/>
    </row>
    <row r="626" spans="1:6" x14ac:dyDescent="0.2">
      <c r="A626" s="61"/>
      <c r="B626" s="61"/>
      <c r="C626" s="61"/>
      <c r="D626" s="61"/>
      <c r="E626" s="61"/>
      <c r="F626" s="68"/>
    </row>
    <row r="627" spans="1:6" x14ac:dyDescent="0.2">
      <c r="A627" s="61"/>
      <c r="B627" s="61"/>
      <c r="C627" s="61"/>
      <c r="D627" s="61"/>
      <c r="E627" s="61"/>
      <c r="F627" s="68"/>
    </row>
    <row r="628" spans="1:6" x14ac:dyDescent="0.2">
      <c r="A628" s="61"/>
      <c r="B628" s="61"/>
      <c r="C628" s="61"/>
      <c r="D628" s="61"/>
      <c r="E628" s="61"/>
      <c r="F628" s="68"/>
    </row>
    <row r="629" spans="1:6" x14ac:dyDescent="0.2">
      <c r="A629" s="61"/>
      <c r="B629" s="61"/>
      <c r="C629" s="61"/>
      <c r="D629" s="61"/>
      <c r="E629" s="61"/>
      <c r="F629" s="68"/>
    </row>
    <row r="630" spans="1:6" x14ac:dyDescent="0.2">
      <c r="A630" s="61"/>
      <c r="B630" s="61"/>
      <c r="C630" s="61"/>
      <c r="D630" s="61"/>
      <c r="E630" s="61"/>
      <c r="F630" s="68"/>
    </row>
    <row r="631" spans="1:6" x14ac:dyDescent="0.2">
      <c r="A631" s="61"/>
      <c r="B631" s="61"/>
      <c r="C631" s="61"/>
      <c r="D631" s="61"/>
      <c r="E631" s="61"/>
      <c r="F631" s="68"/>
    </row>
    <row r="632" spans="1:6" x14ac:dyDescent="0.2">
      <c r="A632" s="61"/>
      <c r="B632" s="61"/>
      <c r="C632" s="61"/>
      <c r="D632" s="61"/>
      <c r="E632" s="61"/>
      <c r="F632" s="68"/>
    </row>
    <row r="633" spans="1:6" x14ac:dyDescent="0.2">
      <c r="A633" s="61"/>
      <c r="B633" s="61"/>
      <c r="C633" s="61"/>
      <c r="D633" s="61"/>
      <c r="E633" s="61"/>
      <c r="F633" s="68"/>
    </row>
    <row r="634" spans="1:6" x14ac:dyDescent="0.2">
      <c r="A634" s="61"/>
      <c r="B634" s="61"/>
      <c r="C634" s="61"/>
      <c r="D634" s="61"/>
      <c r="E634" s="61"/>
      <c r="F634" s="68"/>
    </row>
    <row r="635" spans="1:6" x14ac:dyDescent="0.2">
      <c r="A635" s="61"/>
      <c r="B635" s="61"/>
      <c r="C635" s="61"/>
      <c r="D635" s="61"/>
      <c r="E635" s="61"/>
      <c r="F635" s="68"/>
    </row>
    <row r="636" spans="1:6" x14ac:dyDescent="0.2">
      <c r="A636" s="61"/>
      <c r="B636" s="61"/>
      <c r="C636" s="61"/>
      <c r="D636" s="61"/>
      <c r="E636" s="61"/>
      <c r="F636" s="68"/>
    </row>
    <row r="637" spans="1:6" x14ac:dyDescent="0.2">
      <c r="A637" s="61"/>
      <c r="B637" s="61"/>
      <c r="C637" s="61"/>
      <c r="D637" s="61"/>
      <c r="E637" s="61"/>
      <c r="F637" s="68"/>
    </row>
    <row r="638" spans="1:6" x14ac:dyDescent="0.2">
      <c r="A638" s="61"/>
      <c r="B638" s="61"/>
      <c r="C638" s="61"/>
      <c r="D638" s="61"/>
      <c r="E638" s="61"/>
      <c r="F638" s="68"/>
    </row>
    <row r="639" spans="1:6" x14ac:dyDescent="0.2">
      <c r="A639" s="61"/>
      <c r="B639" s="61"/>
      <c r="C639" s="61"/>
      <c r="D639" s="61"/>
      <c r="E639" s="61"/>
      <c r="F639" s="68"/>
    </row>
    <row r="640" spans="1:6" x14ac:dyDescent="0.2">
      <c r="A640" s="61"/>
      <c r="B640" s="61"/>
      <c r="C640" s="61"/>
      <c r="D640" s="61"/>
      <c r="E640" s="61"/>
      <c r="F640" s="68"/>
    </row>
    <row r="641" spans="1:6" x14ac:dyDescent="0.2">
      <c r="A641" s="61"/>
      <c r="B641" s="61"/>
      <c r="C641" s="61"/>
      <c r="D641" s="61"/>
      <c r="E641" s="61"/>
      <c r="F641" s="68"/>
    </row>
    <row r="642" spans="1:6" x14ac:dyDescent="0.2">
      <c r="A642" s="61"/>
      <c r="B642" s="61"/>
      <c r="C642" s="61"/>
      <c r="D642" s="61"/>
      <c r="E642" s="61"/>
      <c r="F642" s="68"/>
    </row>
    <row r="643" spans="1:6" x14ac:dyDescent="0.2">
      <c r="A643" s="61"/>
      <c r="B643" s="61"/>
      <c r="C643" s="61"/>
      <c r="D643" s="61"/>
      <c r="E643" s="61"/>
      <c r="F643" s="68"/>
    </row>
    <row r="644" spans="1:6" x14ac:dyDescent="0.2">
      <c r="A644" s="61"/>
      <c r="B644" s="61"/>
      <c r="C644" s="61"/>
      <c r="D644" s="61"/>
      <c r="E644" s="61"/>
      <c r="F644" s="68"/>
    </row>
    <row r="645" spans="1:6" x14ac:dyDescent="0.2">
      <c r="A645" s="61"/>
      <c r="B645" s="61"/>
      <c r="C645" s="61"/>
      <c r="D645" s="61"/>
      <c r="E645" s="61"/>
      <c r="F645" s="68"/>
    </row>
    <row r="646" spans="1:6" x14ac:dyDescent="0.2">
      <c r="A646" s="61"/>
      <c r="B646" s="61"/>
      <c r="C646" s="61"/>
      <c r="D646" s="61"/>
      <c r="E646" s="61"/>
      <c r="F646" s="68"/>
    </row>
    <row r="647" spans="1:6" x14ac:dyDescent="0.2">
      <c r="A647" s="61"/>
      <c r="B647" s="61"/>
      <c r="C647" s="61"/>
      <c r="D647" s="61"/>
      <c r="E647" s="61"/>
      <c r="F647" s="68"/>
    </row>
    <row r="648" spans="1:6" x14ac:dyDescent="0.2">
      <c r="A648" s="61"/>
      <c r="B648" s="61"/>
      <c r="C648" s="61"/>
      <c r="D648" s="61"/>
      <c r="E648" s="61"/>
      <c r="F648" s="68"/>
    </row>
    <row r="649" spans="1:6" x14ac:dyDescent="0.2">
      <c r="A649" s="61"/>
      <c r="B649" s="61"/>
      <c r="C649" s="61"/>
      <c r="D649" s="61"/>
      <c r="E649" s="61"/>
      <c r="F649" s="68"/>
    </row>
    <row r="650" spans="1:6" x14ac:dyDescent="0.2">
      <c r="A650" s="61"/>
      <c r="B650" s="61"/>
      <c r="C650" s="61"/>
      <c r="D650" s="61"/>
      <c r="E650" s="61"/>
      <c r="F650" s="68"/>
    </row>
    <row r="651" spans="1:6" x14ac:dyDescent="0.2">
      <c r="A651" s="61"/>
      <c r="B651" s="61"/>
      <c r="C651" s="61"/>
      <c r="D651" s="61"/>
      <c r="E651" s="61"/>
      <c r="F651" s="68"/>
    </row>
    <row r="652" spans="1:6" x14ac:dyDescent="0.2">
      <c r="A652" s="61"/>
      <c r="B652" s="61"/>
      <c r="C652" s="61"/>
      <c r="D652" s="61"/>
      <c r="E652" s="61"/>
      <c r="F652" s="68"/>
    </row>
    <row r="653" spans="1:6" x14ac:dyDescent="0.2">
      <c r="A653" s="61"/>
      <c r="B653" s="61"/>
      <c r="C653" s="61"/>
      <c r="D653" s="61"/>
      <c r="E653" s="61"/>
      <c r="F653" s="68"/>
    </row>
    <row r="654" spans="1:6" x14ac:dyDescent="0.2">
      <c r="A654" s="61"/>
      <c r="B654" s="61"/>
      <c r="C654" s="61"/>
      <c r="D654" s="61"/>
      <c r="E654" s="61"/>
      <c r="F654" s="68"/>
    </row>
    <row r="655" spans="1:6" x14ac:dyDescent="0.2">
      <c r="A655" s="61"/>
      <c r="B655" s="61"/>
      <c r="C655" s="61"/>
      <c r="D655" s="61"/>
      <c r="E655" s="61"/>
      <c r="F655" s="68"/>
    </row>
    <row r="656" spans="1:6" x14ac:dyDescent="0.2">
      <c r="A656" s="61"/>
      <c r="B656" s="61"/>
      <c r="C656" s="61"/>
      <c r="D656" s="61"/>
      <c r="E656" s="61"/>
      <c r="F656" s="68"/>
    </row>
    <row r="657" spans="1:6" x14ac:dyDescent="0.2">
      <c r="A657" s="61"/>
      <c r="B657" s="61"/>
      <c r="C657" s="61"/>
      <c r="D657" s="61"/>
      <c r="E657" s="61"/>
      <c r="F657" s="68"/>
    </row>
    <row r="658" spans="1:6" x14ac:dyDescent="0.2">
      <c r="A658" s="61"/>
      <c r="B658" s="61"/>
      <c r="C658" s="61"/>
      <c r="D658" s="61"/>
      <c r="E658" s="61"/>
      <c r="F658" s="68"/>
    </row>
    <row r="659" spans="1:6" x14ac:dyDescent="0.2">
      <c r="A659" s="61"/>
      <c r="B659" s="61"/>
      <c r="C659" s="61"/>
      <c r="D659" s="61"/>
      <c r="E659" s="61"/>
      <c r="F659" s="68"/>
    </row>
    <row r="660" spans="1:6" x14ac:dyDescent="0.2">
      <c r="A660" s="61"/>
      <c r="B660" s="61"/>
      <c r="C660" s="61"/>
      <c r="D660" s="61"/>
      <c r="E660" s="61"/>
      <c r="F660" s="68"/>
    </row>
    <row r="661" spans="1:6" x14ac:dyDescent="0.2">
      <c r="A661" s="61"/>
      <c r="B661" s="61"/>
      <c r="C661" s="61"/>
      <c r="D661" s="61"/>
      <c r="E661" s="61"/>
      <c r="F661" s="68"/>
    </row>
    <row r="662" spans="1:6" x14ac:dyDescent="0.2">
      <c r="A662" s="61"/>
      <c r="B662" s="61"/>
      <c r="C662" s="61"/>
      <c r="D662" s="61"/>
      <c r="E662" s="61"/>
      <c r="F662" s="68"/>
    </row>
    <row r="663" spans="1:6" x14ac:dyDescent="0.2">
      <c r="A663" s="61"/>
      <c r="B663" s="61"/>
      <c r="C663" s="61"/>
      <c r="D663" s="61"/>
      <c r="E663" s="61"/>
      <c r="F663" s="68"/>
    </row>
    <row r="664" spans="1:6" x14ac:dyDescent="0.2">
      <c r="A664" s="61"/>
      <c r="B664" s="61"/>
      <c r="C664" s="61"/>
      <c r="D664" s="61"/>
      <c r="E664" s="61"/>
      <c r="F664" s="68"/>
    </row>
    <row r="665" spans="1:6" x14ac:dyDescent="0.2">
      <c r="A665" s="61"/>
      <c r="B665" s="61"/>
      <c r="C665" s="61"/>
      <c r="D665" s="61"/>
      <c r="E665" s="61"/>
      <c r="F665" s="68"/>
    </row>
    <row r="666" spans="1:6" x14ac:dyDescent="0.2">
      <c r="A666" s="61"/>
      <c r="B666" s="61"/>
      <c r="C666" s="61"/>
      <c r="D666" s="61"/>
      <c r="E666" s="61"/>
      <c r="F666" s="68"/>
    </row>
    <row r="667" spans="1:6" x14ac:dyDescent="0.2">
      <c r="A667" s="61"/>
      <c r="B667" s="61"/>
      <c r="C667" s="61"/>
      <c r="D667" s="61"/>
      <c r="E667" s="61"/>
      <c r="F667" s="68"/>
    </row>
    <row r="668" spans="1:6" x14ac:dyDescent="0.2">
      <c r="A668" s="61"/>
      <c r="B668" s="61"/>
      <c r="C668" s="61"/>
      <c r="D668" s="61"/>
      <c r="E668" s="61"/>
      <c r="F668" s="68"/>
    </row>
    <row r="669" spans="1:6" x14ac:dyDescent="0.2">
      <c r="A669" s="61"/>
      <c r="B669" s="61"/>
      <c r="C669" s="61"/>
      <c r="D669" s="61"/>
      <c r="E669" s="61"/>
      <c r="F669" s="68"/>
    </row>
    <row r="670" spans="1:6" x14ac:dyDescent="0.2">
      <c r="A670" s="61"/>
      <c r="B670" s="61"/>
      <c r="C670" s="61"/>
      <c r="D670" s="61"/>
      <c r="E670" s="61"/>
      <c r="F670" s="68"/>
    </row>
    <row r="671" spans="1:6" x14ac:dyDescent="0.2">
      <c r="A671" s="61"/>
      <c r="B671" s="61"/>
      <c r="C671" s="61"/>
      <c r="D671" s="61"/>
      <c r="E671" s="61"/>
      <c r="F671" s="68"/>
    </row>
    <row r="672" spans="1:6" x14ac:dyDescent="0.2">
      <c r="A672" s="61"/>
      <c r="B672" s="61"/>
      <c r="C672" s="61"/>
      <c r="D672" s="61"/>
      <c r="E672" s="61"/>
      <c r="F672" s="68"/>
    </row>
    <row r="673" spans="1:6" x14ac:dyDescent="0.2">
      <c r="A673" s="61"/>
      <c r="B673" s="61"/>
      <c r="C673" s="61"/>
      <c r="D673" s="61"/>
      <c r="E673" s="61"/>
      <c r="F673" s="68"/>
    </row>
    <row r="674" spans="1:6" x14ac:dyDescent="0.2">
      <c r="A674" s="61"/>
      <c r="B674" s="61"/>
      <c r="C674" s="61"/>
      <c r="D674" s="61"/>
      <c r="E674" s="61"/>
      <c r="F674" s="68"/>
    </row>
    <row r="675" spans="1:6" x14ac:dyDescent="0.2">
      <c r="A675" s="61"/>
      <c r="B675" s="61"/>
      <c r="C675" s="61"/>
      <c r="D675" s="61"/>
      <c r="E675" s="61"/>
      <c r="F675" s="68"/>
    </row>
    <row r="676" spans="1:6" x14ac:dyDescent="0.2">
      <c r="A676" s="61"/>
      <c r="B676" s="61"/>
      <c r="C676" s="61"/>
      <c r="D676" s="61"/>
      <c r="E676" s="61"/>
      <c r="F676" s="68"/>
    </row>
    <row r="677" spans="1:6" x14ac:dyDescent="0.2">
      <c r="A677" s="61"/>
      <c r="B677" s="61"/>
      <c r="C677" s="61"/>
      <c r="D677" s="61"/>
      <c r="E677" s="61"/>
      <c r="F677" s="68"/>
    </row>
    <row r="678" spans="1:6" x14ac:dyDescent="0.2">
      <c r="A678" s="61"/>
      <c r="B678" s="61"/>
      <c r="C678" s="61"/>
      <c r="D678" s="61"/>
      <c r="E678" s="61"/>
      <c r="F678" s="68"/>
    </row>
    <row r="679" spans="1:6" x14ac:dyDescent="0.2">
      <c r="A679" s="61"/>
      <c r="B679" s="61"/>
      <c r="C679" s="61"/>
      <c r="D679" s="61"/>
      <c r="E679" s="61"/>
      <c r="F679" s="68"/>
    </row>
    <row r="680" spans="1:6" x14ac:dyDescent="0.2">
      <c r="A680" s="61"/>
      <c r="B680" s="61"/>
      <c r="C680" s="61"/>
      <c r="D680" s="61"/>
      <c r="E680" s="61"/>
      <c r="F680" s="68"/>
    </row>
    <row r="681" spans="1:6" x14ac:dyDescent="0.2">
      <c r="A681" s="61"/>
      <c r="B681" s="61"/>
      <c r="C681" s="61"/>
      <c r="D681" s="61"/>
      <c r="E681" s="61"/>
      <c r="F681" s="68"/>
    </row>
    <row r="682" spans="1:6" x14ac:dyDescent="0.2">
      <c r="A682" s="61"/>
      <c r="B682" s="61"/>
      <c r="C682" s="61"/>
      <c r="D682" s="61"/>
      <c r="E682" s="61"/>
      <c r="F682" s="68"/>
    </row>
    <row r="683" spans="1:6" x14ac:dyDescent="0.2">
      <c r="A683" s="61"/>
      <c r="B683" s="61"/>
      <c r="C683" s="61"/>
      <c r="D683" s="61"/>
      <c r="E683" s="61"/>
      <c r="F683" s="68"/>
    </row>
    <row r="684" spans="1:6" x14ac:dyDescent="0.2">
      <c r="A684" s="61"/>
      <c r="B684" s="61"/>
      <c r="C684" s="61"/>
      <c r="D684" s="61"/>
      <c r="E684" s="61"/>
      <c r="F684" s="68"/>
    </row>
    <row r="685" spans="1:6" x14ac:dyDescent="0.2">
      <c r="A685" s="61"/>
      <c r="B685" s="61"/>
      <c r="C685" s="61"/>
      <c r="D685" s="61"/>
      <c r="E685" s="61"/>
      <c r="F685" s="68"/>
    </row>
    <row r="686" spans="1:6" x14ac:dyDescent="0.2">
      <c r="A686" s="61"/>
      <c r="B686" s="61"/>
      <c r="C686" s="61"/>
      <c r="D686" s="61"/>
      <c r="E686" s="61"/>
      <c r="F686" s="68"/>
    </row>
    <row r="687" spans="1:6" x14ac:dyDescent="0.2">
      <c r="A687" s="61"/>
      <c r="B687" s="61"/>
      <c r="C687" s="61"/>
      <c r="D687" s="61"/>
      <c r="E687" s="61"/>
      <c r="F687" s="68"/>
    </row>
    <row r="688" spans="1:6" x14ac:dyDescent="0.2">
      <c r="A688" s="61"/>
      <c r="B688" s="61"/>
      <c r="C688" s="61"/>
      <c r="D688" s="61"/>
      <c r="E688" s="61"/>
      <c r="F688" s="68"/>
    </row>
    <row r="689" spans="1:6" x14ac:dyDescent="0.2">
      <c r="A689" s="61"/>
      <c r="B689" s="61"/>
      <c r="C689" s="61"/>
      <c r="D689" s="61"/>
      <c r="E689" s="61"/>
      <c r="F689" s="68"/>
    </row>
    <row r="690" spans="1:6" x14ac:dyDescent="0.2">
      <c r="A690" s="61"/>
      <c r="B690" s="61"/>
      <c r="C690" s="61"/>
      <c r="D690" s="61"/>
      <c r="E690" s="61"/>
      <c r="F690" s="68"/>
    </row>
    <row r="691" spans="1:6" x14ac:dyDescent="0.2">
      <c r="A691" s="61"/>
      <c r="B691" s="61"/>
      <c r="C691" s="61"/>
      <c r="D691" s="61"/>
      <c r="E691" s="61"/>
      <c r="F691" s="68"/>
    </row>
    <row r="692" spans="1:6" x14ac:dyDescent="0.2">
      <c r="A692" s="61"/>
      <c r="B692" s="61"/>
      <c r="C692" s="61"/>
      <c r="D692" s="61"/>
      <c r="E692" s="61"/>
      <c r="F692" s="68"/>
    </row>
    <row r="693" spans="1:6" x14ac:dyDescent="0.2">
      <c r="A693" s="61"/>
      <c r="B693" s="61"/>
      <c r="C693" s="61"/>
      <c r="D693" s="61"/>
      <c r="E693" s="61"/>
      <c r="F693" s="68"/>
    </row>
    <row r="694" spans="1:6" x14ac:dyDescent="0.2">
      <c r="A694" s="61"/>
      <c r="B694" s="61"/>
      <c r="C694" s="61"/>
      <c r="D694" s="61"/>
      <c r="E694" s="61"/>
      <c r="F694" s="68"/>
    </row>
    <row r="695" spans="1:6" x14ac:dyDescent="0.2">
      <c r="A695" s="61"/>
      <c r="B695" s="61"/>
      <c r="C695" s="61"/>
      <c r="D695" s="61"/>
      <c r="E695" s="61"/>
      <c r="F695" s="68"/>
    </row>
    <row r="696" spans="1:6" x14ac:dyDescent="0.2">
      <c r="A696" s="61"/>
      <c r="B696" s="61"/>
      <c r="C696" s="61"/>
      <c r="D696" s="61"/>
      <c r="E696" s="61"/>
      <c r="F696" s="68"/>
    </row>
    <row r="697" spans="1:6" x14ac:dyDescent="0.2">
      <c r="A697" s="61"/>
      <c r="B697" s="61"/>
      <c r="C697" s="61"/>
      <c r="D697" s="61"/>
      <c r="E697" s="61"/>
      <c r="F697" s="68"/>
    </row>
    <row r="698" spans="1:6" x14ac:dyDescent="0.2">
      <c r="A698" s="61"/>
      <c r="B698" s="61"/>
      <c r="C698" s="61"/>
      <c r="D698" s="61"/>
      <c r="E698" s="61"/>
      <c r="F698" s="68"/>
    </row>
    <row r="699" spans="1:6" x14ac:dyDescent="0.2">
      <c r="A699" s="61"/>
      <c r="B699" s="61"/>
      <c r="C699" s="61"/>
      <c r="D699" s="61"/>
      <c r="E699" s="61"/>
      <c r="F699" s="68"/>
    </row>
    <row r="700" spans="1:6" x14ac:dyDescent="0.2">
      <c r="A700" s="61"/>
      <c r="B700" s="61"/>
      <c r="C700" s="61"/>
      <c r="D700" s="61"/>
      <c r="E700" s="61"/>
      <c r="F700" s="68"/>
    </row>
    <row r="701" spans="1:6" x14ac:dyDescent="0.2">
      <c r="A701" s="61"/>
      <c r="B701" s="61"/>
      <c r="C701" s="61"/>
      <c r="D701" s="61"/>
      <c r="E701" s="61"/>
      <c r="F701" s="68"/>
    </row>
    <row r="702" spans="1:6" x14ac:dyDescent="0.2">
      <c r="A702" s="61"/>
      <c r="B702" s="61"/>
      <c r="C702" s="61"/>
      <c r="D702" s="61"/>
      <c r="E702" s="61"/>
      <c r="F702" s="68"/>
    </row>
    <row r="703" spans="1:6" x14ac:dyDescent="0.2">
      <c r="A703" s="61"/>
      <c r="B703" s="61"/>
      <c r="C703" s="61"/>
      <c r="D703" s="61"/>
      <c r="E703" s="61"/>
      <c r="F703" s="68"/>
    </row>
    <row r="704" spans="1:6" x14ac:dyDescent="0.2">
      <c r="A704" s="61"/>
      <c r="B704" s="61"/>
      <c r="C704" s="61"/>
      <c r="D704" s="61"/>
      <c r="E704" s="61"/>
      <c r="F704" s="68"/>
    </row>
    <row r="705" spans="1:6" x14ac:dyDescent="0.2">
      <c r="A705" s="61"/>
      <c r="B705" s="61"/>
      <c r="C705" s="61"/>
      <c r="D705" s="61"/>
      <c r="E705" s="61"/>
      <c r="F705" s="68"/>
    </row>
    <row r="706" spans="1:6" x14ac:dyDescent="0.2">
      <c r="A706" s="61"/>
      <c r="B706" s="61"/>
      <c r="C706" s="61"/>
      <c r="D706" s="61"/>
      <c r="E706" s="61"/>
      <c r="F706" s="68"/>
    </row>
    <row r="707" spans="1:6" x14ac:dyDescent="0.2">
      <c r="A707" s="61"/>
      <c r="B707" s="61"/>
      <c r="C707" s="61"/>
      <c r="D707" s="61"/>
      <c r="E707" s="61"/>
      <c r="F707" s="68"/>
    </row>
    <row r="708" spans="1:6" x14ac:dyDescent="0.2">
      <c r="A708" s="61"/>
      <c r="B708" s="61"/>
      <c r="C708" s="61"/>
      <c r="D708" s="61"/>
      <c r="E708" s="61"/>
      <c r="F708" s="68"/>
    </row>
    <row r="709" spans="1:6" x14ac:dyDescent="0.2">
      <c r="A709" s="61"/>
      <c r="B709" s="61"/>
      <c r="C709" s="61"/>
      <c r="D709" s="61"/>
      <c r="E709" s="61"/>
      <c r="F709" s="68"/>
    </row>
    <row r="710" spans="1:6" x14ac:dyDescent="0.2">
      <c r="A710" s="61"/>
      <c r="B710" s="61"/>
      <c r="C710" s="61"/>
      <c r="D710" s="61"/>
      <c r="E710" s="61"/>
      <c r="F710" s="68"/>
    </row>
    <row r="711" spans="1:6" x14ac:dyDescent="0.2">
      <c r="A711" s="61"/>
      <c r="B711" s="61"/>
      <c r="C711" s="61"/>
      <c r="D711" s="61"/>
      <c r="E711" s="61"/>
      <c r="F711" s="68"/>
    </row>
    <row r="712" spans="1:6" x14ac:dyDescent="0.2">
      <c r="A712" s="61"/>
      <c r="B712" s="61"/>
      <c r="C712" s="61"/>
      <c r="D712" s="61"/>
      <c r="E712" s="61"/>
      <c r="F712" s="68"/>
    </row>
    <row r="713" spans="1:6" x14ac:dyDescent="0.2">
      <c r="A713" s="61"/>
      <c r="B713" s="61"/>
      <c r="C713" s="61"/>
      <c r="D713" s="61"/>
      <c r="E713" s="61"/>
      <c r="F713" s="68"/>
    </row>
    <row r="714" spans="1:6" x14ac:dyDescent="0.2">
      <c r="A714" s="61"/>
      <c r="B714" s="61"/>
      <c r="C714" s="61"/>
      <c r="D714" s="61"/>
      <c r="E714" s="61"/>
      <c r="F714" s="68"/>
    </row>
    <row r="715" spans="1:6" x14ac:dyDescent="0.2">
      <c r="A715" s="61"/>
      <c r="B715" s="61"/>
      <c r="C715" s="61"/>
      <c r="D715" s="61"/>
      <c r="E715" s="61"/>
      <c r="F715" s="68"/>
    </row>
    <row r="716" spans="1:6" x14ac:dyDescent="0.2">
      <c r="A716" s="61"/>
      <c r="B716" s="61"/>
      <c r="C716" s="61"/>
      <c r="D716" s="61"/>
      <c r="E716" s="61"/>
      <c r="F716" s="68"/>
    </row>
    <row r="717" spans="1:6" x14ac:dyDescent="0.2">
      <c r="A717" s="61"/>
      <c r="B717" s="61"/>
      <c r="C717" s="61"/>
      <c r="D717" s="61"/>
      <c r="E717" s="61"/>
      <c r="F717" s="68"/>
    </row>
    <row r="718" spans="1:6" x14ac:dyDescent="0.2">
      <c r="A718" s="61"/>
      <c r="B718" s="61"/>
      <c r="C718" s="61"/>
      <c r="D718" s="61"/>
      <c r="E718" s="61"/>
      <c r="F718" s="68"/>
    </row>
    <row r="719" spans="1:6" x14ac:dyDescent="0.2">
      <c r="A719" s="61"/>
      <c r="B719" s="61"/>
      <c r="C719" s="61"/>
      <c r="D719" s="61"/>
      <c r="E719" s="61"/>
      <c r="F719" s="68"/>
    </row>
    <row r="720" spans="1:6" x14ac:dyDescent="0.2">
      <c r="A720" s="61"/>
      <c r="B720" s="61"/>
      <c r="C720" s="61"/>
      <c r="D720" s="61"/>
      <c r="E720" s="61"/>
      <c r="F720" s="68"/>
    </row>
    <row r="721" spans="1:6" x14ac:dyDescent="0.2">
      <c r="A721" s="61"/>
      <c r="B721" s="61"/>
      <c r="C721" s="61"/>
      <c r="D721" s="61"/>
      <c r="E721" s="61"/>
      <c r="F721" s="68"/>
    </row>
    <row r="722" spans="1:6" x14ac:dyDescent="0.2">
      <c r="A722" s="61"/>
      <c r="B722" s="61"/>
      <c r="C722" s="61"/>
      <c r="D722" s="61"/>
      <c r="E722" s="61"/>
      <c r="F722" s="68"/>
    </row>
    <row r="723" spans="1:6" x14ac:dyDescent="0.2">
      <c r="A723" s="61"/>
      <c r="B723" s="61"/>
      <c r="C723" s="61"/>
      <c r="D723" s="61"/>
      <c r="E723" s="61"/>
      <c r="F723" s="68"/>
    </row>
    <row r="724" spans="1:6" x14ac:dyDescent="0.2">
      <c r="A724" s="61"/>
      <c r="B724" s="61"/>
      <c r="C724" s="61"/>
      <c r="D724" s="61"/>
      <c r="E724" s="61"/>
      <c r="F724" s="68"/>
    </row>
    <row r="725" spans="1:6" x14ac:dyDescent="0.2">
      <c r="A725" s="61"/>
      <c r="B725" s="61"/>
      <c r="C725" s="61"/>
      <c r="D725" s="61"/>
      <c r="E725" s="61"/>
      <c r="F725" s="68"/>
    </row>
    <row r="726" spans="1:6" x14ac:dyDescent="0.2">
      <c r="A726" s="61"/>
      <c r="B726" s="61"/>
      <c r="C726" s="61"/>
      <c r="D726" s="61"/>
      <c r="E726" s="61"/>
      <c r="F726" s="68"/>
    </row>
    <row r="727" spans="1:6" x14ac:dyDescent="0.2">
      <c r="A727" s="61"/>
      <c r="B727" s="61"/>
      <c r="C727" s="61"/>
      <c r="D727" s="61"/>
      <c r="E727" s="61"/>
      <c r="F727" s="68"/>
    </row>
    <row r="728" spans="1:6" x14ac:dyDescent="0.2">
      <c r="A728" s="61"/>
      <c r="B728" s="61"/>
      <c r="C728" s="61"/>
      <c r="D728" s="61"/>
      <c r="E728" s="61"/>
      <c r="F728" s="68"/>
    </row>
    <row r="729" spans="1:6" x14ac:dyDescent="0.2">
      <c r="A729" s="61"/>
      <c r="B729" s="61"/>
      <c r="C729" s="61"/>
      <c r="D729" s="61"/>
      <c r="E729" s="61"/>
      <c r="F729" s="68"/>
    </row>
  </sheetData>
  <protectedRanges>
    <protectedRange algorithmName="SHA-512" hashValue="Q5m3lrD1cMaYuEvs1//efl2IHMrYYJbFKxzQ5RXvFO/XX4Q3NhVtpIpiRAN7n9JPtsz63R1bKJ8TIAvKCJDkhQ==" saltValue="/zczgZhheBtpBqX0r/urcw==" spinCount="100000" sqref="C151:F161" name="CourseCode"/>
    <protectedRange algorithmName="SHA-512" hashValue="GnEm089hll8STtt3nYFIsENry2HwPckhOtO8KFOSDH9jyF+sbcuzFJvz4WPPHR571liJm4aY8Lz0r75jbLKdYA==" saltValue="7BCdGIgpydLCOZEcMZUzNQ==" spinCount="100000" sqref="B34 B42 B51 B59 B69:B84 B151:B161 B127:B135 B138:B140 B143:B144 B147 B114:B117 B100:B110 B120:B124 B87:B97" name="YesNo_Course_planner"/>
  </protectedRanges>
  <dataConsolidate link="1">
    <dataRefs count="1">
      <dataRef ref="J25:J30" sheet="Course planner"/>
    </dataRefs>
  </dataConsolidate>
  <mergeCells count="4">
    <mergeCell ref="H3:O13"/>
    <mergeCell ref="B25:F25"/>
    <mergeCell ref="H16:O24"/>
    <mergeCell ref="H25:N25"/>
  </mergeCells>
  <phoneticPr fontId="14" type="noConversion"/>
  <conditionalFormatting sqref="B141:B161 B26:B139">
    <cfRule type="containsText" dxfId="89" priority="186" operator="containsText" text="Yes">
      <formula>NOT(ISERROR(SEARCH("Yes",B26)))</formula>
    </cfRule>
  </conditionalFormatting>
  <conditionalFormatting sqref="F2:F17 F19:F24">
    <cfRule type="containsText" dxfId="88" priority="182" operator="containsText" text="Insufficient">
      <formula>NOT(ISERROR(SEARCH("Insufficient",F2)))</formula>
    </cfRule>
    <cfRule type="containsText" dxfId="87" priority="183" operator="containsText" text="Correct">
      <formula>NOT(ISERROR(SEARCH("Correct",F2)))</formula>
    </cfRule>
  </conditionalFormatting>
  <conditionalFormatting sqref="B121">
    <cfRule type="expression" dxfId="86" priority="52">
      <formula>$B$34="yes"</formula>
    </cfRule>
  </conditionalFormatting>
  <conditionalFormatting sqref="B78">
    <cfRule type="expression" dxfId="85" priority="51">
      <formula>$B$34="yes"</formula>
    </cfRule>
  </conditionalFormatting>
  <conditionalFormatting sqref="B79">
    <cfRule type="expression" dxfId="84" priority="50">
      <formula>$B$34="yes"</formula>
    </cfRule>
  </conditionalFormatting>
  <conditionalFormatting sqref="B89">
    <cfRule type="expression" dxfId="83" priority="49">
      <formula>$B$34="yes"</formula>
    </cfRule>
  </conditionalFormatting>
  <conditionalFormatting sqref="B91">
    <cfRule type="expression" dxfId="82" priority="48">
      <formula>$B$34="yes"</formula>
    </cfRule>
  </conditionalFormatting>
  <conditionalFormatting sqref="B115">
    <cfRule type="expression" dxfId="81" priority="47">
      <formula>$B$42="yes"</formula>
    </cfRule>
  </conditionalFormatting>
  <conditionalFormatting sqref="B116">
    <cfRule type="expression" dxfId="80" priority="46">
      <formula>$B$42="yes"</formula>
    </cfRule>
  </conditionalFormatting>
  <conditionalFormatting sqref="B69">
    <cfRule type="expression" dxfId="79" priority="45">
      <formula>$B$42="yes"</formula>
    </cfRule>
  </conditionalFormatting>
  <conditionalFormatting sqref="B73">
    <cfRule type="expression" dxfId="78" priority="44">
      <formula>$B$42="yes"</formula>
    </cfRule>
  </conditionalFormatting>
  <conditionalFormatting sqref="B83">
    <cfRule type="expression" dxfId="77" priority="43">
      <formula>$B$42="yes"</formula>
    </cfRule>
  </conditionalFormatting>
  <conditionalFormatting sqref="B90">
    <cfRule type="expression" dxfId="76" priority="42">
      <formula>$B$42="yes"</formula>
    </cfRule>
  </conditionalFormatting>
  <conditionalFormatting sqref="B139">
    <cfRule type="expression" dxfId="75" priority="41">
      <formula>$B$42="yes"</formula>
    </cfRule>
  </conditionalFormatting>
  <conditionalFormatting sqref="B70">
    <cfRule type="expression" dxfId="74" priority="40">
      <formula>$B$51="yes"</formula>
    </cfRule>
  </conditionalFormatting>
  <conditionalFormatting sqref="B75">
    <cfRule type="expression" dxfId="73" priority="39">
      <formula>$B$51="yes"</formula>
    </cfRule>
  </conditionalFormatting>
  <conditionalFormatting sqref="B80">
    <cfRule type="expression" dxfId="72" priority="38">
      <formula>$B$51="yes"</formula>
    </cfRule>
  </conditionalFormatting>
  <conditionalFormatting sqref="B105">
    <cfRule type="expression" dxfId="71" priority="37">
      <formula>$B$51="yes"</formula>
    </cfRule>
  </conditionalFormatting>
  <conditionalFormatting sqref="B92">
    <cfRule type="expression" dxfId="70" priority="35">
      <formula>$B$51="yes"</formula>
    </cfRule>
  </conditionalFormatting>
  <conditionalFormatting sqref="B84">
    <cfRule type="expression" dxfId="69" priority="34">
      <formula>$B$59="yes"</formula>
    </cfRule>
  </conditionalFormatting>
  <conditionalFormatting sqref="B100">
    <cfRule type="expression" dxfId="68" priority="33">
      <formula>$B$59="yes"</formula>
    </cfRule>
  </conditionalFormatting>
  <conditionalFormatting sqref="B107">
    <cfRule type="expression" dxfId="67" priority="36">
      <formula>$B$51="yes"</formula>
    </cfRule>
  </conditionalFormatting>
  <conditionalFormatting sqref="B108">
    <cfRule type="expression" dxfId="66" priority="31">
      <formula>$B$59="yes"</formula>
    </cfRule>
  </conditionalFormatting>
  <conditionalFormatting sqref="B93">
    <cfRule type="expression" dxfId="65" priority="30">
      <formula>$B$59="yes"</formula>
    </cfRule>
  </conditionalFormatting>
  <conditionalFormatting sqref="B94">
    <cfRule type="expression" dxfId="64" priority="29">
      <formula>$B$59="yes"</formula>
    </cfRule>
  </conditionalFormatting>
  <conditionalFormatting sqref="B141:B163 B26:B139">
    <cfRule type="containsText" dxfId="63" priority="187" operator="containsText" text="No">
      <formula>NOT(ISERROR(SEARCH("No",B26)))</formula>
    </cfRule>
  </conditionalFormatting>
  <conditionalFormatting sqref="B120">
    <cfRule type="expression" dxfId="62" priority="28">
      <formula>$B$34="yes"</formula>
    </cfRule>
  </conditionalFormatting>
  <conditionalFormatting sqref="F18">
    <cfRule type="containsText" dxfId="61" priority="25" operator="containsText" text="Insufficient">
      <formula>NOT(ISERROR(SEARCH("Insufficient",F18)))</formula>
    </cfRule>
    <cfRule type="containsText" dxfId="60" priority="26" operator="containsText" text="Correct">
      <formula>NOT(ISERROR(SEARCH("Correct",F18)))</formula>
    </cfRule>
  </conditionalFormatting>
  <conditionalFormatting sqref="C78:F78">
    <cfRule type="expression" dxfId="59" priority="24">
      <formula>$B$34="yes"</formula>
    </cfRule>
  </conditionalFormatting>
  <conditionalFormatting sqref="C79:F79">
    <cfRule type="expression" dxfId="58" priority="23">
      <formula>$B$34="yes"</formula>
    </cfRule>
  </conditionalFormatting>
  <conditionalFormatting sqref="D69:F69">
    <cfRule type="expression" dxfId="57" priority="22">
      <formula>$B$42="yes"</formula>
    </cfRule>
  </conditionalFormatting>
  <conditionalFormatting sqref="C73:F73">
    <cfRule type="expression" dxfId="56" priority="21">
      <formula>$B$42="yes"</formula>
    </cfRule>
  </conditionalFormatting>
  <conditionalFormatting sqref="C83:F83">
    <cfRule type="expression" dxfId="55" priority="20">
      <formula>$B$42="yes"</formula>
    </cfRule>
  </conditionalFormatting>
  <conditionalFormatting sqref="D70:F70">
    <cfRule type="expression" dxfId="54" priority="19">
      <formula>$B$50="yes"</formula>
    </cfRule>
  </conditionalFormatting>
  <conditionalFormatting sqref="C75:F75">
    <cfRule type="expression" dxfId="53" priority="18">
      <formula>$B$50="yes"</formula>
    </cfRule>
  </conditionalFormatting>
  <conditionalFormatting sqref="C80:F80">
    <cfRule type="expression" dxfId="52" priority="17">
      <formula>$B$50="yes"</formula>
    </cfRule>
  </conditionalFormatting>
  <conditionalFormatting sqref="C84:F84 C108:F108 D109:E109 D110:D111">
    <cfRule type="expression" dxfId="51" priority="16">
      <formula>$B$58="yes"</formula>
    </cfRule>
  </conditionalFormatting>
  <conditionalFormatting sqref="C89:F89">
    <cfRule type="expression" dxfId="50" priority="15">
      <formula>$B$34="yes"</formula>
    </cfRule>
  </conditionalFormatting>
  <conditionalFormatting sqref="C91:F91">
    <cfRule type="expression" dxfId="49" priority="14">
      <formula>$B$34="yes"</formula>
    </cfRule>
  </conditionalFormatting>
  <conditionalFormatting sqref="C90:F90">
    <cfRule type="expression" dxfId="48" priority="13">
      <formula>$B$42="yes"</formula>
    </cfRule>
  </conditionalFormatting>
  <conditionalFormatting sqref="C92:F92">
    <cfRule type="expression" dxfId="47" priority="12">
      <formula>$B$50="yes"</formula>
    </cfRule>
  </conditionalFormatting>
  <conditionalFormatting sqref="C93:F93">
    <cfRule type="expression" dxfId="46" priority="11">
      <formula>$B$58="yes"</formula>
    </cfRule>
  </conditionalFormatting>
  <conditionalFormatting sqref="C94:F94">
    <cfRule type="expression" dxfId="45" priority="10">
      <formula>$B$58="yes"</formula>
    </cfRule>
  </conditionalFormatting>
  <conditionalFormatting sqref="C107:F107">
    <cfRule type="expression" dxfId="44" priority="9">
      <formula>$B$50="yes"</formula>
    </cfRule>
  </conditionalFormatting>
  <conditionalFormatting sqref="C106:F106">
    <cfRule type="expression" dxfId="43" priority="8">
      <formula>$B$58="yes"</formula>
    </cfRule>
  </conditionalFormatting>
  <conditionalFormatting sqref="C100:F100">
    <cfRule type="expression" dxfId="42" priority="7">
      <formula>$B$58="yes"</formula>
    </cfRule>
  </conditionalFormatting>
  <conditionalFormatting sqref="C115:F115">
    <cfRule type="expression" dxfId="41" priority="6">
      <formula>$B$42="yes"</formula>
    </cfRule>
  </conditionalFormatting>
  <conditionalFormatting sqref="C116:F116">
    <cfRule type="expression" dxfId="40" priority="5">
      <formula>$B$42="yes"</formula>
    </cfRule>
  </conditionalFormatting>
  <conditionalFormatting sqref="C121:F121">
    <cfRule type="expression" dxfId="39" priority="4">
      <formula>$B$34="yes"</formula>
    </cfRule>
  </conditionalFormatting>
  <conditionalFormatting sqref="C120:F120">
    <cfRule type="expression" dxfId="38" priority="3">
      <formula>$B$34="yes"</formula>
    </cfRule>
  </conditionalFormatting>
  <conditionalFormatting sqref="C130:F130">
    <cfRule type="expression" dxfId="37" priority="1">
      <formula>$B$50="yes"</formula>
    </cfRule>
  </conditionalFormatting>
  <conditionalFormatting sqref="B106">
    <cfRule type="expression" dxfId="36" priority="32">
      <formula>$B$59="yes"</formula>
    </cfRule>
  </conditionalFormatting>
  <dataValidations count="3">
    <dataValidation type="list" allowBlank="1" showInputMessage="1" showErrorMessage="1" sqref="B42 B34 B51 B86:B139 B189 B175:B177 B168:B171 B179:B185 B143:B145 B69:B84 B147:B148 B151:B165 B141 B59:B65">
      <formula1>"Yes,No"</formula1>
    </dataValidation>
    <dataValidation type="list" allowBlank="1" showInputMessage="1" showErrorMessage="1" sqref="F175:F177">
      <formula1>"1,2,3,4"</formula1>
    </dataValidation>
    <dataValidation type="list" allowBlank="1" showInputMessage="1" showErrorMessage="1" sqref="B85">
      <formula1>YesNo</formula1>
    </dataValidation>
  </dataValidations>
  <hyperlinks>
    <hyperlink ref="C28" r:id="rId1"/>
    <hyperlink ref="C29" r:id="rId2"/>
    <hyperlink ref="C30" r:id="rId3"/>
    <hyperlink ref="C31" r:id="rId4"/>
    <hyperlink ref="C35" r:id="rId5"/>
    <hyperlink ref="C37" r:id="rId6"/>
    <hyperlink ref="C38" r:id="rId7"/>
    <hyperlink ref="C39" r:id="rId8"/>
    <hyperlink ref="C40" r:id="rId9"/>
    <hyperlink ref="C43" r:id="rId10"/>
    <hyperlink ref="C44" r:id="rId11" display="AE4446 "/>
    <hyperlink ref="C45" r:id="rId12"/>
    <hyperlink ref="C47" r:id="rId13"/>
    <hyperlink ref="C48" r:id="rId14"/>
    <hyperlink ref="C52" r:id="rId15"/>
    <hyperlink ref="C53" r:id="rId16"/>
    <hyperlink ref="C54" r:id="rId17"/>
    <hyperlink ref="C55" r:id="rId18"/>
    <hyperlink ref="C56" r:id="rId19"/>
    <hyperlink ref="C57" r:id="rId20"/>
    <hyperlink ref="C60" r:id="rId21"/>
    <hyperlink ref="C61" r:id="rId22"/>
    <hyperlink ref="C62" r:id="rId23"/>
    <hyperlink ref="C63" r:id="rId24"/>
    <hyperlink ref="C64" r:id="rId25"/>
    <hyperlink ref="C65" r:id="rId26"/>
    <hyperlink ref="C71" r:id="rId27"/>
    <hyperlink ref="C72" r:id="rId28"/>
    <hyperlink ref="C73" r:id="rId29"/>
    <hyperlink ref="C74" r:id="rId30"/>
    <hyperlink ref="C75" r:id="rId31"/>
    <hyperlink ref="C76" r:id="rId32"/>
    <hyperlink ref="C77" r:id="rId33"/>
    <hyperlink ref="C78" r:id="rId34"/>
    <hyperlink ref="C79" r:id="rId35"/>
    <hyperlink ref="C80" r:id="rId36"/>
    <hyperlink ref="C81" r:id="rId37"/>
    <hyperlink ref="C82" r:id="rId38"/>
    <hyperlink ref="C83" r:id="rId39"/>
    <hyperlink ref="C84" r:id="rId40"/>
    <hyperlink ref="C88" r:id="rId41"/>
    <hyperlink ref="C89" r:id="rId42"/>
    <hyperlink ref="C90" r:id="rId43"/>
    <hyperlink ref="C91" r:id="rId44"/>
    <hyperlink ref="C92" r:id="rId45"/>
    <hyperlink ref="C93" r:id="rId46"/>
    <hyperlink ref="C94" r:id="rId47"/>
    <hyperlink ref="C95" r:id="rId48"/>
    <hyperlink ref="C96" r:id="rId49"/>
    <hyperlink ref="C100" r:id="rId50"/>
    <hyperlink ref="C101" r:id="rId51"/>
    <hyperlink ref="C102" r:id="rId52"/>
    <hyperlink ref="C103" r:id="rId53"/>
    <hyperlink ref="C104" r:id="rId54"/>
    <hyperlink ref="C105" r:id="rId55"/>
    <hyperlink ref="C106" r:id="rId56"/>
    <hyperlink ref="C107" r:id="rId57"/>
    <hyperlink ref="C108" r:id="rId58"/>
    <hyperlink ref="C109" r:id="rId59"/>
    <hyperlink ref="C114" r:id="rId60"/>
    <hyperlink ref="C115" r:id="rId61"/>
    <hyperlink ref="C116" r:id="rId62"/>
    <hyperlink ref="C120" r:id="rId63"/>
    <hyperlink ref="C122" r:id="rId64"/>
    <hyperlink ref="C123" r:id="rId65"/>
    <hyperlink ref="C124" r:id="rId66"/>
    <hyperlink ref="C127" r:id="rId67"/>
    <hyperlink ref="C129" r:id="rId68"/>
    <hyperlink ref="C128" r:id="rId69"/>
    <hyperlink ref="C131" r:id="rId70"/>
    <hyperlink ref="C130" r:id="rId71"/>
    <hyperlink ref="C132" r:id="rId72"/>
    <hyperlink ref="C133" r:id="rId73"/>
    <hyperlink ref="C134" r:id="rId74"/>
    <hyperlink ref="C135" r:id="rId75"/>
    <hyperlink ref="C138" r:id="rId76"/>
    <hyperlink ref="C139" r:id="rId77"/>
    <hyperlink ref="C143" r:id="rId78"/>
    <hyperlink ref="C144" r:id="rId79"/>
    <hyperlink ref="C147" r:id="rId80"/>
    <hyperlink ref="B4" r:id="rId81"/>
    <hyperlink ref="B10" r:id="rId82"/>
    <hyperlink ref="B2" r:id="rId83"/>
    <hyperlink ref="B17" r:id="rId84"/>
    <hyperlink ref="B19" r:id="rId85"/>
    <hyperlink ref="C121" r:id="rId86"/>
    <hyperlink ref="C36" r:id="rId87"/>
    <hyperlink ref="C46" r:id="rId88"/>
    <hyperlink ref="C69" r:id="rId89"/>
    <hyperlink ref="C70" r:id="rId90"/>
    <hyperlink ref="C87" r:id="rId91"/>
    <hyperlink ref="C97" r:id="rId92"/>
    <hyperlink ref="C110" r:id="rId93"/>
    <hyperlink ref="C140" r:id="rId94"/>
  </hyperlinks>
  <pageMargins left="0.7" right="0.7" top="0.75" bottom="0.75" header="0.3" footer="0.3"/>
  <pageSetup paperSize="9" orientation="portrait" horizontalDpi="4294967293" r:id="rId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P135"/>
  <sheetViews>
    <sheetView zoomScale="94" workbookViewId="0">
      <selection activeCell="E19" sqref="E19"/>
    </sheetView>
  </sheetViews>
  <sheetFormatPr baseColWidth="10" defaultColWidth="8.83203125" defaultRowHeight="15" x14ac:dyDescent="0.2"/>
  <cols>
    <col min="1" max="1" width="8.83203125" style="25"/>
    <col min="2" max="2" width="16" style="25" customWidth="1"/>
    <col min="3" max="3" width="11.83203125" style="25" customWidth="1"/>
    <col min="4" max="4" width="35.83203125" style="25" customWidth="1"/>
    <col min="5" max="5" width="8.1640625" style="25" bestFit="1" customWidth="1"/>
    <col min="6" max="6" width="11.83203125" style="25" customWidth="1"/>
    <col min="7" max="7" width="35.83203125" style="25" customWidth="1"/>
    <col min="8" max="8" width="6.6640625" style="25" customWidth="1"/>
    <col min="9" max="9" width="11.83203125" style="25" customWidth="1"/>
    <col min="10" max="10" width="35.83203125" style="25" customWidth="1"/>
    <col min="11" max="11" width="7.33203125" style="25" customWidth="1"/>
    <col min="12" max="12" width="11.83203125" style="25" customWidth="1"/>
    <col min="13" max="13" width="35.83203125" style="25" customWidth="1"/>
    <col min="14" max="14" width="11.83203125" style="25" customWidth="1"/>
    <col min="15" max="16384" width="8.83203125" style="25"/>
  </cols>
  <sheetData>
    <row r="1" spans="2:14" ht="16" thickBot="1" x14ac:dyDescent="0.25"/>
    <row r="2" spans="2:14" ht="16" thickBot="1" x14ac:dyDescent="0.25">
      <c r="B2" s="26" t="s">
        <v>44</v>
      </c>
      <c r="C2" s="26" t="s">
        <v>45</v>
      </c>
      <c r="D2" s="27" t="s">
        <v>46</v>
      </c>
      <c r="E2" s="28" t="s">
        <v>2</v>
      </c>
      <c r="F2" s="26" t="s">
        <v>47</v>
      </c>
      <c r="G2" s="27" t="s">
        <v>46</v>
      </c>
      <c r="H2" s="28" t="s">
        <v>2</v>
      </c>
      <c r="I2" s="26" t="s">
        <v>48</v>
      </c>
      <c r="J2" s="27" t="s">
        <v>46</v>
      </c>
      <c r="K2" s="28" t="s">
        <v>2</v>
      </c>
      <c r="L2" s="27" t="s">
        <v>49</v>
      </c>
      <c r="M2" s="27" t="s">
        <v>46</v>
      </c>
      <c r="N2" s="28" t="s">
        <v>2</v>
      </c>
    </row>
    <row r="3" spans="2:14" ht="17" thickTop="1" x14ac:dyDescent="0.2">
      <c r="B3" s="29"/>
      <c r="C3" s="30"/>
      <c r="D3" s="31" t="e">
        <f>VLOOKUP($C$3,$A$48:$D$136,2,FALSE)</f>
        <v>#N/A</v>
      </c>
      <c r="E3" s="31" t="str">
        <f>IFERROR(IF(OR(C3="TIL4030-20",C3="ME44206",C3="TIL5050-20"),"",VLOOKUP($C3,$A$48:$D$136,3,FALSE)),"")</f>
        <v/>
      </c>
      <c r="F3" s="30"/>
      <c r="G3" s="31" t="e">
        <f t="shared" ref="G3:G8" si="0">VLOOKUP($F3,$A$48:$D$136,2,FALSE)</f>
        <v>#N/A</v>
      </c>
      <c r="H3" s="31" t="str">
        <f>IFERROR(VLOOKUP($F3,$A$48:$D$136,3,FALSE),"")</f>
        <v/>
      </c>
      <c r="I3" s="30"/>
      <c r="J3" s="31" t="e">
        <f>VLOOKUP($I3,$A$48:$D$136,2,FALSE)</f>
        <v>#N/A</v>
      </c>
      <c r="K3" s="31" t="str">
        <f>IFERROR(VLOOKUP($I3,$A$48:$D$136,3,FALSE),"")</f>
        <v/>
      </c>
      <c r="L3" s="32"/>
      <c r="M3" s="31" t="e">
        <f>VLOOKUP($L3,$A$48:$D$136,2,FALSE)</f>
        <v>#N/A</v>
      </c>
      <c r="N3" s="31" t="str">
        <f>IFERROR(VLOOKUP($L3,$A$48:$D$136,3,FALSE),"")</f>
        <v/>
      </c>
    </row>
    <row r="4" spans="2:14" ht="16" x14ac:dyDescent="0.2">
      <c r="B4" s="29"/>
      <c r="C4" s="30"/>
      <c r="D4" s="31" t="e">
        <f>VLOOKUP(C4,$A$48:$D$136,2,FALSE)</f>
        <v>#N/A</v>
      </c>
      <c r="E4" s="31" t="str">
        <f t="shared" ref="E4:E8" si="1">IFERROR(IF(OR(C4="TIL4030-20",C4="ME44206",C4="TIL5050-20"),"",VLOOKUP($C4,$A$48:$D$136,3,FALSE)),"")</f>
        <v/>
      </c>
      <c r="F4" s="30"/>
      <c r="G4" s="31" t="e">
        <f t="shared" si="0"/>
        <v>#N/A</v>
      </c>
      <c r="H4" s="31" t="str">
        <f t="shared" ref="H4:H8" si="2">IFERROR(VLOOKUP($F4,$A$48:$D$136,3,FALSE),"")</f>
        <v/>
      </c>
      <c r="I4" s="30"/>
      <c r="J4" s="31" t="e">
        <f t="shared" ref="J4:J8" si="3">VLOOKUP($I4,$A$48:$D$136,2,FALSE)</f>
        <v>#N/A</v>
      </c>
      <c r="K4" s="31" t="str">
        <f t="shared" ref="K4:K8" si="4">IFERROR(VLOOKUP($I4,$A$48:$D$136,3,FALSE),"")</f>
        <v/>
      </c>
      <c r="L4" s="32"/>
      <c r="M4" s="31" t="e">
        <f t="shared" ref="M4:M8" si="5">VLOOKUP($L4,$A$48:$D$136,2,FALSE)</f>
        <v>#N/A</v>
      </c>
      <c r="N4" s="31" t="str">
        <f t="shared" ref="N4:N8" si="6">IFERROR(VLOOKUP($L4,$A$48:$D$136,3,FALSE),"")</f>
        <v/>
      </c>
    </row>
    <row r="5" spans="2:14" ht="16" x14ac:dyDescent="0.2">
      <c r="B5" s="29"/>
      <c r="C5" s="30"/>
      <c r="D5" s="31" t="e">
        <f>VLOOKUP(C5,$A$48:$D$136,2,FALSE)</f>
        <v>#N/A</v>
      </c>
      <c r="E5" s="31" t="str">
        <f t="shared" si="1"/>
        <v/>
      </c>
      <c r="F5" s="30"/>
      <c r="G5" s="31" t="e">
        <f t="shared" si="0"/>
        <v>#N/A</v>
      </c>
      <c r="H5" s="31" t="str">
        <f t="shared" si="2"/>
        <v/>
      </c>
      <c r="I5" s="30"/>
      <c r="J5" s="31" t="e">
        <f t="shared" si="3"/>
        <v>#N/A</v>
      </c>
      <c r="K5" s="31" t="str">
        <f t="shared" si="4"/>
        <v/>
      </c>
      <c r="L5" s="32"/>
      <c r="M5" s="31" t="e">
        <f t="shared" si="5"/>
        <v>#N/A</v>
      </c>
      <c r="N5" s="31" t="str">
        <f t="shared" si="6"/>
        <v/>
      </c>
    </row>
    <row r="6" spans="2:14" ht="16" x14ac:dyDescent="0.2">
      <c r="B6" s="29"/>
      <c r="C6" s="30"/>
      <c r="D6" s="31" t="e">
        <f>VLOOKUP(C6,$A$48:$D$136,2,FALSE)</f>
        <v>#N/A</v>
      </c>
      <c r="E6" s="31" t="str">
        <f t="shared" si="1"/>
        <v/>
      </c>
      <c r="F6" s="30"/>
      <c r="G6" s="31" t="e">
        <f t="shared" si="0"/>
        <v>#N/A</v>
      </c>
      <c r="H6" s="31" t="str">
        <f t="shared" si="2"/>
        <v/>
      </c>
      <c r="I6" s="30"/>
      <c r="J6" s="31" t="e">
        <f t="shared" si="3"/>
        <v>#N/A</v>
      </c>
      <c r="K6" s="31" t="str">
        <f t="shared" si="4"/>
        <v/>
      </c>
      <c r="L6" s="32"/>
      <c r="M6" s="31" t="e">
        <f t="shared" si="5"/>
        <v>#N/A</v>
      </c>
      <c r="N6" s="31" t="str">
        <f t="shared" si="6"/>
        <v/>
      </c>
    </row>
    <row r="7" spans="2:14" ht="16" x14ac:dyDescent="0.2">
      <c r="B7" s="29"/>
      <c r="C7" s="30"/>
      <c r="D7" s="31" t="e">
        <f>VLOOKUP(C7,$A$48:$D$136,2,FALSE)</f>
        <v>#N/A</v>
      </c>
      <c r="E7" s="31" t="str">
        <f t="shared" si="1"/>
        <v/>
      </c>
      <c r="F7" s="30"/>
      <c r="G7" s="31" t="e">
        <f t="shared" si="0"/>
        <v>#N/A</v>
      </c>
      <c r="H7" s="31" t="str">
        <f t="shared" si="2"/>
        <v/>
      </c>
      <c r="I7" s="30"/>
      <c r="J7" s="31" t="e">
        <f t="shared" si="3"/>
        <v>#N/A</v>
      </c>
      <c r="K7" s="31" t="str">
        <f t="shared" si="4"/>
        <v/>
      </c>
      <c r="L7" s="32"/>
      <c r="M7" s="31" t="e">
        <f t="shared" si="5"/>
        <v>#N/A</v>
      </c>
      <c r="N7" s="31" t="str">
        <f t="shared" si="6"/>
        <v/>
      </c>
    </row>
    <row r="8" spans="2:14" ht="17" thickBot="1" x14ac:dyDescent="0.25">
      <c r="B8" s="33"/>
      <c r="C8" s="30"/>
      <c r="D8" s="31" t="e">
        <f>VLOOKUP(C8,$A$48:$D$136,2,FALSE)</f>
        <v>#N/A</v>
      </c>
      <c r="E8" s="31" t="str">
        <f t="shared" si="1"/>
        <v/>
      </c>
      <c r="F8" s="30"/>
      <c r="G8" s="31" t="e">
        <f t="shared" si="0"/>
        <v>#N/A</v>
      </c>
      <c r="H8" s="31" t="str">
        <f t="shared" si="2"/>
        <v/>
      </c>
      <c r="I8" s="30"/>
      <c r="J8" s="31" t="e">
        <f t="shared" si="3"/>
        <v>#N/A</v>
      </c>
      <c r="K8" s="31" t="str">
        <f t="shared" si="4"/>
        <v/>
      </c>
      <c r="L8" s="32"/>
      <c r="M8" s="31" t="e">
        <f t="shared" si="5"/>
        <v>#N/A</v>
      </c>
      <c r="N8" s="31" t="str">
        <f t="shared" si="6"/>
        <v/>
      </c>
    </row>
    <row r="9" spans="2:14" ht="16" thickBot="1" x14ac:dyDescent="0.25">
      <c r="B9" s="34"/>
      <c r="C9" s="34"/>
      <c r="D9" s="34"/>
      <c r="E9" s="35">
        <f>SUM(E3:E8)</f>
        <v>0</v>
      </c>
      <c r="F9" s="34"/>
      <c r="G9" s="34"/>
      <c r="H9" s="35">
        <f>SUM(H3:H8)</f>
        <v>0</v>
      </c>
      <c r="I9" s="34"/>
      <c r="J9" s="34"/>
      <c r="K9" s="35">
        <f>SUM(K3:K8)</f>
        <v>0</v>
      </c>
      <c r="L9" s="34"/>
      <c r="M9" s="34"/>
      <c r="N9" s="35">
        <f>SUM(N3:N8)</f>
        <v>0</v>
      </c>
    </row>
    <row r="10" spans="2:14" ht="17" thickTop="1" thickBot="1" x14ac:dyDescent="0.25">
      <c r="E10" s="34"/>
      <c r="H10" s="34"/>
      <c r="K10" s="34"/>
      <c r="N10" s="34"/>
    </row>
    <row r="11" spans="2:14" ht="16" thickBot="1" x14ac:dyDescent="0.25">
      <c r="B11" s="26" t="s">
        <v>50</v>
      </c>
      <c r="C11" s="26" t="s">
        <v>45</v>
      </c>
      <c r="D11" s="27" t="s">
        <v>46</v>
      </c>
      <c r="E11" s="28" t="s">
        <v>2</v>
      </c>
      <c r="F11" s="26" t="s">
        <v>47</v>
      </c>
      <c r="G11" s="27" t="s">
        <v>46</v>
      </c>
      <c r="H11" s="28" t="s">
        <v>2</v>
      </c>
      <c r="I11" s="26" t="s">
        <v>48</v>
      </c>
      <c r="J11" s="27" t="s">
        <v>46</v>
      </c>
      <c r="K11" s="28" t="s">
        <v>2</v>
      </c>
      <c r="L11" s="27" t="s">
        <v>49</v>
      </c>
      <c r="M11" s="27" t="s">
        <v>46</v>
      </c>
      <c r="N11" s="28" t="s">
        <v>2</v>
      </c>
    </row>
    <row r="12" spans="2:14" ht="17" thickTop="1" x14ac:dyDescent="0.2">
      <c r="B12" s="29"/>
      <c r="C12" s="30"/>
      <c r="D12" s="31" t="e">
        <f>VLOOKUP($C12,$A$48:$D$136,2,FALSE)</f>
        <v>#N/A</v>
      </c>
      <c r="E12" s="31" t="str">
        <f t="shared" ref="E12:E17" si="7">IFERROR(IF(OR(C12="TIL4030-20",C12="ME44206",C12="TIL5050-20"),"",VLOOKUP($C12,$A$48:$D$136,3,FALSE)),"")</f>
        <v/>
      </c>
      <c r="F12" s="30"/>
      <c r="G12" s="31" t="e">
        <f t="shared" ref="G12:G17" si="8">VLOOKUP($F12,$A$48:$D$136,2,FALSE)</f>
        <v>#N/A</v>
      </c>
      <c r="H12" s="31" t="str">
        <f t="shared" ref="H12:H17" si="9">IFERROR(VLOOKUP($F12,$A$48:$D$136,3,FALSE),"")</f>
        <v/>
      </c>
      <c r="I12" s="30"/>
      <c r="J12" s="31" t="e">
        <f t="shared" ref="J12:J17" si="10">VLOOKUP($I12,$A$48:$D$136,2,FALSE)</f>
        <v>#N/A</v>
      </c>
      <c r="K12" s="31" t="str">
        <f t="shared" ref="K12:K17" si="11">IFERROR(VLOOKUP($I12,$A$48:$D$136,3,FALSE),"")</f>
        <v/>
      </c>
      <c r="L12" s="32"/>
      <c r="M12" s="31" t="e">
        <f t="shared" ref="M12:M17" si="12">VLOOKUP($L12,$A$48:$D$136,2,FALSE)</f>
        <v>#N/A</v>
      </c>
      <c r="N12" s="31" t="str">
        <f t="shared" ref="N12:N17" si="13">IFERROR(VLOOKUP($L12,$A$48:$D$136,3,FALSE),"")</f>
        <v/>
      </c>
    </row>
    <row r="13" spans="2:14" ht="16" x14ac:dyDescent="0.2">
      <c r="B13" s="29"/>
      <c r="C13" s="30"/>
      <c r="D13" s="31" t="e">
        <f t="shared" ref="D13:D17" si="14">VLOOKUP($C13,$A$48:$D$136,2,FALSE)</f>
        <v>#N/A</v>
      </c>
      <c r="E13" s="31" t="str">
        <f t="shared" si="7"/>
        <v/>
      </c>
      <c r="F13" s="30"/>
      <c r="G13" s="31" t="e">
        <f t="shared" si="8"/>
        <v>#N/A</v>
      </c>
      <c r="H13" s="31" t="str">
        <f t="shared" si="9"/>
        <v/>
      </c>
      <c r="I13" s="30"/>
      <c r="J13" s="31" t="e">
        <f t="shared" si="10"/>
        <v>#N/A</v>
      </c>
      <c r="K13" s="31" t="str">
        <f t="shared" si="11"/>
        <v/>
      </c>
      <c r="L13" s="32"/>
      <c r="M13" s="31" t="e">
        <f t="shared" si="12"/>
        <v>#N/A</v>
      </c>
      <c r="N13" s="31" t="str">
        <f t="shared" si="13"/>
        <v/>
      </c>
    </row>
    <row r="14" spans="2:14" ht="16" x14ac:dyDescent="0.2">
      <c r="B14" s="29"/>
      <c r="C14" s="30"/>
      <c r="D14" s="31" t="e">
        <f t="shared" si="14"/>
        <v>#N/A</v>
      </c>
      <c r="E14" s="31" t="str">
        <f t="shared" si="7"/>
        <v/>
      </c>
      <c r="F14" s="30"/>
      <c r="G14" s="31" t="e">
        <f t="shared" si="8"/>
        <v>#N/A</v>
      </c>
      <c r="H14" s="31" t="str">
        <f t="shared" si="9"/>
        <v/>
      </c>
      <c r="I14" s="30"/>
      <c r="J14" s="31" t="e">
        <f t="shared" si="10"/>
        <v>#N/A</v>
      </c>
      <c r="K14" s="31" t="str">
        <f t="shared" si="11"/>
        <v/>
      </c>
      <c r="L14" s="32"/>
      <c r="M14" s="31" t="e">
        <f t="shared" si="12"/>
        <v>#N/A</v>
      </c>
      <c r="N14" s="31" t="str">
        <f t="shared" si="13"/>
        <v/>
      </c>
    </row>
    <row r="15" spans="2:14" ht="16" x14ac:dyDescent="0.2">
      <c r="B15" s="29"/>
      <c r="C15" s="30"/>
      <c r="D15" s="31" t="e">
        <f t="shared" si="14"/>
        <v>#N/A</v>
      </c>
      <c r="E15" s="31" t="str">
        <f t="shared" si="7"/>
        <v/>
      </c>
      <c r="F15" s="30"/>
      <c r="G15" s="31" t="e">
        <f t="shared" si="8"/>
        <v>#N/A</v>
      </c>
      <c r="H15" s="31" t="str">
        <f t="shared" si="9"/>
        <v/>
      </c>
      <c r="I15" s="30"/>
      <c r="J15" s="31" t="e">
        <f t="shared" si="10"/>
        <v>#N/A</v>
      </c>
      <c r="K15" s="31" t="str">
        <f t="shared" si="11"/>
        <v/>
      </c>
      <c r="L15" s="32"/>
      <c r="M15" s="31" t="e">
        <f t="shared" si="12"/>
        <v>#N/A</v>
      </c>
      <c r="N15" s="31" t="str">
        <f t="shared" si="13"/>
        <v/>
      </c>
    </row>
    <row r="16" spans="2:14" ht="16" x14ac:dyDescent="0.2">
      <c r="B16" s="29"/>
      <c r="C16" s="30"/>
      <c r="D16" s="31" t="e">
        <f t="shared" si="14"/>
        <v>#N/A</v>
      </c>
      <c r="E16" s="31" t="str">
        <f t="shared" si="7"/>
        <v/>
      </c>
      <c r="F16" s="30"/>
      <c r="G16" s="31" t="e">
        <f t="shared" si="8"/>
        <v>#N/A</v>
      </c>
      <c r="H16" s="31" t="str">
        <f t="shared" si="9"/>
        <v/>
      </c>
      <c r="I16" s="30"/>
      <c r="J16" s="31" t="e">
        <f t="shared" si="10"/>
        <v>#N/A</v>
      </c>
      <c r="K16" s="31" t="str">
        <f t="shared" si="11"/>
        <v/>
      </c>
      <c r="L16" s="32"/>
      <c r="M16" s="31" t="e">
        <f t="shared" si="12"/>
        <v>#N/A</v>
      </c>
      <c r="N16" s="31" t="str">
        <f t="shared" si="13"/>
        <v/>
      </c>
    </row>
    <row r="17" spans="2:14" ht="17" thickBot="1" x14ac:dyDescent="0.25">
      <c r="B17" s="33"/>
      <c r="C17" s="30"/>
      <c r="D17" s="31" t="e">
        <f t="shared" si="14"/>
        <v>#N/A</v>
      </c>
      <c r="E17" s="31" t="str">
        <f t="shared" si="7"/>
        <v/>
      </c>
      <c r="F17" s="30"/>
      <c r="G17" s="31" t="e">
        <f t="shared" si="8"/>
        <v>#N/A</v>
      </c>
      <c r="H17" s="31" t="str">
        <f t="shared" si="9"/>
        <v/>
      </c>
      <c r="I17" s="30"/>
      <c r="J17" s="31" t="e">
        <f t="shared" si="10"/>
        <v>#N/A</v>
      </c>
      <c r="K17" s="31" t="str">
        <f t="shared" si="11"/>
        <v/>
      </c>
      <c r="L17" s="32"/>
      <c r="M17" s="31" t="e">
        <f t="shared" si="12"/>
        <v>#N/A</v>
      </c>
      <c r="N17" s="31" t="str">
        <f t="shared" si="13"/>
        <v/>
      </c>
    </row>
    <row r="18" spans="2:14" ht="16" thickBot="1" x14ac:dyDescent="0.25">
      <c r="B18" s="34"/>
      <c r="C18" s="34"/>
      <c r="D18" s="34"/>
      <c r="E18" s="35">
        <f>SUM(E12:E17)</f>
        <v>0</v>
      </c>
      <c r="F18" s="34"/>
      <c r="G18" s="34"/>
      <c r="H18" s="35">
        <f>SUM(H12:H17)</f>
        <v>0</v>
      </c>
      <c r="I18" s="34"/>
      <c r="J18" s="34"/>
      <c r="K18" s="35">
        <f>SUM(K12:K17)</f>
        <v>0</v>
      </c>
      <c r="L18" s="34"/>
      <c r="M18" s="34"/>
      <c r="N18" s="35">
        <f>SUM(N12:N17)</f>
        <v>0</v>
      </c>
    </row>
    <row r="19" spans="2:14" ht="17" thickTop="1" thickBot="1" x14ac:dyDescent="0.25">
      <c r="B19" s="34"/>
      <c r="C19" s="34"/>
      <c r="D19" s="34"/>
      <c r="E19" s="34"/>
      <c r="F19" s="34"/>
      <c r="G19" s="34"/>
      <c r="H19" s="34"/>
      <c r="I19" s="34"/>
      <c r="J19" s="34"/>
      <c r="K19" s="34"/>
      <c r="L19" s="34"/>
      <c r="M19" s="34"/>
      <c r="N19" s="34"/>
    </row>
    <row r="20" spans="2:14" ht="16" thickBot="1" x14ac:dyDescent="0.25">
      <c r="B20" s="26" t="s">
        <v>61</v>
      </c>
      <c r="C20" s="26" t="s">
        <v>45</v>
      </c>
      <c r="D20" s="27" t="s">
        <v>46</v>
      </c>
      <c r="E20" s="28" t="s">
        <v>2</v>
      </c>
      <c r="F20" s="26" t="s">
        <v>47</v>
      </c>
      <c r="G20" s="27" t="s">
        <v>46</v>
      </c>
      <c r="H20" s="28" t="s">
        <v>2</v>
      </c>
      <c r="I20" s="26" t="s">
        <v>48</v>
      </c>
      <c r="J20" s="27" t="s">
        <v>46</v>
      </c>
      <c r="K20" s="28" t="s">
        <v>2</v>
      </c>
      <c r="L20" s="27" t="s">
        <v>49</v>
      </c>
      <c r="M20" s="27" t="s">
        <v>46</v>
      </c>
      <c r="N20" s="28" t="s">
        <v>2</v>
      </c>
    </row>
    <row r="21" spans="2:14" ht="17" thickTop="1" x14ac:dyDescent="0.2">
      <c r="B21" s="29"/>
      <c r="C21" s="30"/>
      <c r="D21" s="31" t="e">
        <f>VLOOKUP($C21,$A$48:$D$136,2,FALSE)</f>
        <v>#N/A</v>
      </c>
      <c r="E21" s="31" t="str">
        <f t="shared" ref="E21:E26" si="15">IFERROR(IF(OR(C21="TIL4030-20",C21="ME44206",C21="TIL5050-20"),"",VLOOKUP($C21,$A$48:$D$136,3,FALSE)),"")</f>
        <v/>
      </c>
      <c r="F21" s="30"/>
      <c r="G21" s="31" t="e">
        <f t="shared" ref="G21:G26" si="16">VLOOKUP($F21,$A$48:$D$136,2,FALSE)</f>
        <v>#N/A</v>
      </c>
      <c r="H21" s="31" t="str">
        <f t="shared" ref="H21:H26" si="17">IFERROR(VLOOKUP($F21,$A$48:$D$136,3,FALSE),"")</f>
        <v/>
      </c>
      <c r="I21" s="30"/>
      <c r="J21" s="31" t="e">
        <f t="shared" ref="J21:J26" si="18">VLOOKUP($I21,$A$48:$D$136,2,FALSE)</f>
        <v>#N/A</v>
      </c>
      <c r="K21" s="31" t="str">
        <f t="shared" ref="K21:K26" si="19">IFERROR(VLOOKUP($I21,$A$48:$D$136,3,FALSE),"")</f>
        <v/>
      </c>
      <c r="L21" s="32"/>
      <c r="M21" s="31" t="e">
        <f t="shared" ref="M21:M26" si="20">VLOOKUP($L21,$A$48:$D$136,2,FALSE)</f>
        <v>#N/A</v>
      </c>
      <c r="N21" s="31" t="str">
        <f t="shared" ref="N21:N26" si="21">IFERROR(VLOOKUP($L21,$A$48:$D$136,3,FALSE),"")</f>
        <v/>
      </c>
    </row>
    <row r="22" spans="2:14" ht="16" x14ac:dyDescent="0.2">
      <c r="B22" s="29"/>
      <c r="C22" s="30"/>
      <c r="D22" s="31" t="e">
        <f t="shared" ref="D22:D26" si="22">VLOOKUP($C22,$A$48:$D$136,2,FALSE)</f>
        <v>#N/A</v>
      </c>
      <c r="E22" s="31" t="str">
        <f t="shared" si="15"/>
        <v/>
      </c>
      <c r="F22" s="30"/>
      <c r="G22" s="31" t="e">
        <f t="shared" si="16"/>
        <v>#N/A</v>
      </c>
      <c r="H22" s="31" t="str">
        <f t="shared" si="17"/>
        <v/>
      </c>
      <c r="I22" s="30"/>
      <c r="J22" s="31" t="e">
        <f t="shared" si="18"/>
        <v>#N/A</v>
      </c>
      <c r="K22" s="31" t="str">
        <f t="shared" si="19"/>
        <v/>
      </c>
      <c r="L22" s="32"/>
      <c r="M22" s="31" t="e">
        <f t="shared" si="20"/>
        <v>#N/A</v>
      </c>
      <c r="N22" s="31" t="str">
        <f t="shared" si="21"/>
        <v/>
      </c>
    </row>
    <row r="23" spans="2:14" ht="16" x14ac:dyDescent="0.2">
      <c r="B23" s="29"/>
      <c r="C23" s="30"/>
      <c r="D23" s="31" t="e">
        <f t="shared" si="22"/>
        <v>#N/A</v>
      </c>
      <c r="E23" s="31" t="str">
        <f t="shared" si="15"/>
        <v/>
      </c>
      <c r="F23" s="30"/>
      <c r="G23" s="31" t="e">
        <f t="shared" si="16"/>
        <v>#N/A</v>
      </c>
      <c r="H23" s="31" t="str">
        <f t="shared" si="17"/>
        <v/>
      </c>
      <c r="I23" s="30"/>
      <c r="J23" s="31" t="e">
        <f t="shared" si="18"/>
        <v>#N/A</v>
      </c>
      <c r="K23" s="31" t="str">
        <f t="shared" si="19"/>
        <v/>
      </c>
      <c r="L23" s="32"/>
      <c r="M23" s="31" t="e">
        <f t="shared" si="20"/>
        <v>#N/A</v>
      </c>
      <c r="N23" s="31" t="str">
        <f t="shared" si="21"/>
        <v/>
      </c>
    </row>
    <row r="24" spans="2:14" ht="16" x14ac:dyDescent="0.2">
      <c r="B24" s="29"/>
      <c r="C24" s="30"/>
      <c r="D24" s="31" t="e">
        <f t="shared" si="22"/>
        <v>#N/A</v>
      </c>
      <c r="E24" s="31" t="str">
        <f t="shared" si="15"/>
        <v/>
      </c>
      <c r="F24" s="30"/>
      <c r="G24" s="31" t="e">
        <f t="shared" si="16"/>
        <v>#N/A</v>
      </c>
      <c r="H24" s="31" t="str">
        <f t="shared" si="17"/>
        <v/>
      </c>
      <c r="I24" s="30"/>
      <c r="J24" s="31" t="e">
        <f t="shared" si="18"/>
        <v>#N/A</v>
      </c>
      <c r="K24" s="31" t="str">
        <f t="shared" si="19"/>
        <v/>
      </c>
      <c r="L24" s="32"/>
      <c r="M24" s="31" t="e">
        <f t="shared" si="20"/>
        <v>#N/A</v>
      </c>
      <c r="N24" s="31" t="str">
        <f t="shared" si="21"/>
        <v/>
      </c>
    </row>
    <row r="25" spans="2:14" ht="16" x14ac:dyDescent="0.2">
      <c r="B25" s="29"/>
      <c r="C25" s="30"/>
      <c r="D25" s="31" t="e">
        <f t="shared" si="22"/>
        <v>#N/A</v>
      </c>
      <c r="E25" s="31" t="str">
        <f t="shared" si="15"/>
        <v/>
      </c>
      <c r="F25" s="30"/>
      <c r="G25" s="31" t="e">
        <f t="shared" si="16"/>
        <v>#N/A</v>
      </c>
      <c r="H25" s="31" t="str">
        <f t="shared" si="17"/>
        <v/>
      </c>
      <c r="I25" s="30"/>
      <c r="J25" s="31" t="e">
        <f t="shared" si="18"/>
        <v>#N/A</v>
      </c>
      <c r="K25" s="31" t="str">
        <f t="shared" si="19"/>
        <v/>
      </c>
      <c r="L25" s="32"/>
      <c r="M25" s="31" t="e">
        <f t="shared" si="20"/>
        <v>#N/A</v>
      </c>
      <c r="N25" s="31" t="str">
        <f t="shared" si="21"/>
        <v/>
      </c>
    </row>
    <row r="26" spans="2:14" ht="17" thickBot="1" x14ac:dyDescent="0.25">
      <c r="B26" s="33"/>
      <c r="C26" s="30"/>
      <c r="D26" s="31" t="e">
        <f t="shared" si="22"/>
        <v>#N/A</v>
      </c>
      <c r="E26" s="31" t="str">
        <f t="shared" si="15"/>
        <v/>
      </c>
      <c r="F26" s="30"/>
      <c r="G26" s="31" t="e">
        <f t="shared" si="16"/>
        <v>#N/A</v>
      </c>
      <c r="H26" s="31" t="str">
        <f t="shared" si="17"/>
        <v/>
      </c>
      <c r="I26" s="30"/>
      <c r="J26" s="31" t="e">
        <f t="shared" si="18"/>
        <v>#N/A</v>
      </c>
      <c r="K26" s="31" t="str">
        <f t="shared" si="19"/>
        <v/>
      </c>
      <c r="L26" s="32"/>
      <c r="M26" s="31" t="e">
        <f t="shared" si="20"/>
        <v>#N/A</v>
      </c>
      <c r="N26" s="31" t="str">
        <f t="shared" si="21"/>
        <v/>
      </c>
    </row>
    <row r="27" spans="2:14" ht="16" thickBot="1" x14ac:dyDescent="0.25">
      <c r="B27" s="34"/>
      <c r="C27" s="34"/>
      <c r="D27" s="34"/>
      <c r="E27" s="35">
        <f>SUM(E21:E26)</f>
        <v>0</v>
      </c>
      <c r="F27" s="34"/>
      <c r="G27" s="34"/>
      <c r="H27" s="35">
        <f>SUM(H21:H26)</f>
        <v>0</v>
      </c>
      <c r="I27" s="34"/>
      <c r="J27" s="34"/>
      <c r="K27" s="35">
        <f>SUM(K21:K26)</f>
        <v>0</v>
      </c>
      <c r="L27" s="34"/>
      <c r="M27" s="34"/>
      <c r="N27" s="35">
        <f>SUM(N21:N26)</f>
        <v>0</v>
      </c>
    </row>
    <row r="28" spans="2:14" ht="17" thickTop="1" x14ac:dyDescent="0.2">
      <c r="C28" s="36"/>
      <c r="D28" s="36"/>
      <c r="E28" s="36"/>
      <c r="F28" s="37"/>
      <c r="G28" s="37"/>
      <c r="H28" s="37"/>
      <c r="I28" s="37"/>
      <c r="J28" s="37"/>
      <c r="K28" s="37"/>
    </row>
    <row r="29" spans="2:14" x14ac:dyDescent="0.2">
      <c r="B29" s="34"/>
      <c r="C29" s="38" t="s">
        <v>2</v>
      </c>
      <c r="E29" s="39"/>
    </row>
    <row r="30" spans="2:14" x14ac:dyDescent="0.2">
      <c r="B30" s="40" t="s">
        <v>51</v>
      </c>
      <c r="C30" s="40">
        <f>E9</f>
        <v>0</v>
      </c>
      <c r="E30" s="101"/>
      <c r="F30" s="101"/>
      <c r="G30" s="101"/>
      <c r="H30" s="101"/>
      <c r="I30" s="101"/>
      <c r="J30" s="41"/>
    </row>
    <row r="31" spans="2:14" x14ac:dyDescent="0.2">
      <c r="B31" s="25" t="s">
        <v>52</v>
      </c>
      <c r="C31" s="34">
        <f>H9</f>
        <v>0</v>
      </c>
      <c r="E31" s="101"/>
      <c r="F31" s="101"/>
      <c r="G31" s="101"/>
      <c r="H31" s="101"/>
      <c r="I31" s="101"/>
    </row>
    <row r="32" spans="2:14" x14ac:dyDescent="0.2">
      <c r="B32" s="25" t="s">
        <v>53</v>
      </c>
      <c r="C32" s="34">
        <f>K9</f>
        <v>0</v>
      </c>
      <c r="E32" s="41"/>
      <c r="F32" s="41"/>
      <c r="G32" s="41"/>
      <c r="H32" s="41"/>
    </row>
    <row r="33" spans="1:13" x14ac:dyDescent="0.2">
      <c r="B33" s="25" t="s">
        <v>54</v>
      </c>
      <c r="C33" s="34">
        <f>N9</f>
        <v>0</v>
      </c>
      <c r="E33" s="41"/>
      <c r="F33" s="41"/>
      <c r="G33" s="41"/>
      <c r="H33" s="41"/>
    </row>
    <row r="34" spans="1:13" x14ac:dyDescent="0.2">
      <c r="B34" s="25" t="s">
        <v>55</v>
      </c>
      <c r="C34" s="34">
        <f>E18</f>
        <v>0</v>
      </c>
      <c r="E34" s="41"/>
      <c r="F34" s="41"/>
      <c r="G34" s="41"/>
      <c r="H34" s="41"/>
    </row>
    <row r="35" spans="1:13" x14ac:dyDescent="0.2">
      <c r="B35" s="25" t="s">
        <v>56</v>
      </c>
      <c r="C35" s="34">
        <f>H18</f>
        <v>0</v>
      </c>
      <c r="E35" s="41"/>
      <c r="F35" s="41"/>
      <c r="G35" s="101"/>
      <c r="H35" s="41"/>
    </row>
    <row r="36" spans="1:13" x14ac:dyDescent="0.2">
      <c r="B36" s="25" t="s">
        <v>57</v>
      </c>
      <c r="C36" s="34">
        <f>K18</f>
        <v>0</v>
      </c>
      <c r="E36" s="41"/>
      <c r="F36" s="41"/>
      <c r="G36" s="41"/>
      <c r="H36" s="41"/>
    </row>
    <row r="37" spans="1:13" x14ac:dyDescent="0.2">
      <c r="B37" s="34" t="s">
        <v>58</v>
      </c>
      <c r="C37" s="34">
        <f>N18</f>
        <v>0</v>
      </c>
      <c r="E37" s="41"/>
      <c r="F37" s="41"/>
      <c r="G37" s="41"/>
      <c r="H37" s="41"/>
    </row>
    <row r="38" spans="1:13" x14ac:dyDescent="0.2">
      <c r="B38" s="34" t="s">
        <v>143</v>
      </c>
      <c r="C38" s="34">
        <f>E27</f>
        <v>0</v>
      </c>
      <c r="E38" s="41"/>
      <c r="F38" s="41"/>
      <c r="G38" s="41"/>
      <c r="H38" s="41"/>
    </row>
    <row r="39" spans="1:13" x14ac:dyDescent="0.2">
      <c r="B39" s="25" t="s">
        <v>144</v>
      </c>
      <c r="C39" s="25">
        <f>H27</f>
        <v>0</v>
      </c>
      <c r="E39" s="41"/>
      <c r="F39" s="41"/>
      <c r="G39" s="41"/>
      <c r="H39" s="41"/>
    </row>
    <row r="40" spans="1:13" x14ac:dyDescent="0.2">
      <c r="B40" s="25" t="s">
        <v>145</v>
      </c>
      <c r="C40" s="25">
        <f>K27</f>
        <v>0</v>
      </c>
      <c r="E40" s="41"/>
      <c r="F40" s="41"/>
      <c r="G40" s="41"/>
      <c r="H40" s="41"/>
      <c r="K40" s="42"/>
      <c r="L40" s="42"/>
      <c r="M40" s="42"/>
    </row>
    <row r="41" spans="1:13" x14ac:dyDescent="0.2">
      <c r="B41" s="34" t="s">
        <v>146</v>
      </c>
      <c r="C41" s="25">
        <f>N27</f>
        <v>0</v>
      </c>
      <c r="E41" s="41"/>
      <c r="F41" s="41"/>
      <c r="G41" s="41"/>
      <c r="H41" s="41"/>
      <c r="K41" s="42"/>
      <c r="L41" s="42"/>
      <c r="M41" s="42"/>
    </row>
    <row r="42" spans="1:13" ht="19" x14ac:dyDescent="0.25">
      <c r="B42" s="40" t="s">
        <v>0</v>
      </c>
      <c r="C42" s="40">
        <f>SUM(C30:C41)</f>
        <v>0</v>
      </c>
      <c r="D42" s="103" t="str">
        <f>IF(C42&gt;='Courses chosen'!G10,"All good","You miss some courses in your schedule!")</f>
        <v>All good</v>
      </c>
      <c r="E42" s="41"/>
      <c r="F42" s="41"/>
      <c r="G42" s="41"/>
      <c r="H42" s="41"/>
      <c r="K42" s="42"/>
      <c r="L42" s="42"/>
      <c r="M42" s="42"/>
    </row>
    <row r="43" spans="1:13" x14ac:dyDescent="0.2">
      <c r="E43" s="41"/>
      <c r="F43" s="41"/>
      <c r="G43" s="41"/>
      <c r="H43" s="41"/>
      <c r="K43" s="42"/>
      <c r="L43" s="42"/>
      <c r="M43" s="42"/>
    </row>
    <row r="44" spans="1:13" x14ac:dyDescent="0.2">
      <c r="E44" s="41"/>
      <c r="F44" s="41"/>
      <c r="G44" s="41"/>
      <c r="H44" s="41"/>
      <c r="K44" s="42"/>
      <c r="L44" s="42"/>
      <c r="M44" s="42"/>
    </row>
    <row r="45" spans="1:13" s="84" customFormat="1" x14ac:dyDescent="0.2">
      <c r="E45" s="98"/>
      <c r="F45" s="98"/>
      <c r="G45" s="98"/>
      <c r="H45" s="98"/>
    </row>
    <row r="46" spans="1:13" s="84" customFormat="1" x14ac:dyDescent="0.2">
      <c r="J46" s="99"/>
    </row>
    <row r="47" spans="1:13" s="84" customFormat="1" ht="16" x14ac:dyDescent="0.2">
      <c r="B47" s="100" t="s">
        <v>45</v>
      </c>
      <c r="J47" s="99"/>
    </row>
    <row r="48" spans="1:13" s="84" customFormat="1" x14ac:dyDescent="0.2">
      <c r="A48" s="102" t="s">
        <v>4</v>
      </c>
      <c r="B48" s="46" t="s">
        <v>5</v>
      </c>
      <c r="C48" s="102">
        <v>6</v>
      </c>
      <c r="D48" s="102">
        <v>1</v>
      </c>
    </row>
    <row r="49" spans="1:16" s="84" customFormat="1" x14ac:dyDescent="0.2">
      <c r="A49" s="84" t="s">
        <v>93</v>
      </c>
      <c r="B49" t="s">
        <v>70</v>
      </c>
      <c r="C49" s="84">
        <v>5</v>
      </c>
      <c r="D49" s="84">
        <v>1</v>
      </c>
    </row>
    <row r="50" spans="1:16" s="84" customFormat="1" x14ac:dyDescent="0.2">
      <c r="A50" s="84" t="s">
        <v>88</v>
      </c>
      <c r="B50" t="s">
        <v>89</v>
      </c>
      <c r="C50" s="84">
        <v>6</v>
      </c>
      <c r="D50" s="84">
        <v>1</v>
      </c>
    </row>
    <row r="51" spans="1:16" s="84" customFormat="1" x14ac:dyDescent="0.2">
      <c r="A51" s="84" t="s">
        <v>75</v>
      </c>
      <c r="B51" t="s">
        <v>76</v>
      </c>
      <c r="C51" s="84">
        <v>5</v>
      </c>
      <c r="D51" s="84">
        <v>1</v>
      </c>
    </row>
    <row r="52" spans="1:16" s="84" customFormat="1" x14ac:dyDescent="0.2">
      <c r="A52" s="84" t="s">
        <v>94</v>
      </c>
      <c r="B52" t="s">
        <v>162</v>
      </c>
      <c r="C52" s="84">
        <v>4</v>
      </c>
      <c r="D52" s="84">
        <v>1</v>
      </c>
    </row>
    <row r="53" spans="1:16" s="84" customFormat="1" x14ac:dyDescent="0.2">
      <c r="A53" s="84" t="s">
        <v>82</v>
      </c>
      <c r="B53" t="s">
        <v>83</v>
      </c>
      <c r="C53" s="84">
        <v>5</v>
      </c>
      <c r="D53" s="84">
        <v>1</v>
      </c>
    </row>
    <row r="54" spans="1:16" s="84" customFormat="1" ht="16" x14ac:dyDescent="0.2">
      <c r="A54" s="84" t="s">
        <v>88</v>
      </c>
      <c r="B54" t="s">
        <v>89</v>
      </c>
      <c r="C54" s="78">
        <v>6</v>
      </c>
      <c r="D54" s="84">
        <v>1</v>
      </c>
    </row>
    <row r="55" spans="1:16" s="84" customFormat="1" ht="16" x14ac:dyDescent="0.2">
      <c r="A55" s="84" t="s">
        <v>188</v>
      </c>
      <c r="B55" t="s">
        <v>187</v>
      </c>
      <c r="C55" s="78">
        <v>3</v>
      </c>
      <c r="D55" s="84">
        <v>1</v>
      </c>
    </row>
    <row r="56" spans="1:16" s="84" customFormat="1" x14ac:dyDescent="0.2">
      <c r="A56" s="84" t="s">
        <v>147</v>
      </c>
      <c r="B56" t="s">
        <v>70</v>
      </c>
      <c r="C56">
        <v>5</v>
      </c>
      <c r="D56" s="84">
        <v>1</v>
      </c>
    </row>
    <row r="57" spans="1:16" s="84" customFormat="1" x14ac:dyDescent="0.2">
      <c r="A57" s="84" t="s">
        <v>75</v>
      </c>
      <c r="B57" t="s">
        <v>76</v>
      </c>
      <c r="C57">
        <v>5</v>
      </c>
      <c r="D57" s="84">
        <v>1</v>
      </c>
    </row>
    <row r="58" spans="1:16" s="84" customFormat="1" x14ac:dyDescent="0.2">
      <c r="A58" s="84" t="s">
        <v>82</v>
      </c>
      <c r="B58" t="s">
        <v>83</v>
      </c>
      <c r="C58" s="1">
        <v>5</v>
      </c>
      <c r="D58" s="84">
        <v>1</v>
      </c>
    </row>
    <row r="59" spans="1:16" s="84" customFormat="1" ht="16" x14ac:dyDescent="0.2">
      <c r="A59" s="84" t="s">
        <v>36</v>
      </c>
      <c r="B59" t="s">
        <v>37</v>
      </c>
      <c r="C59" s="78">
        <v>5</v>
      </c>
      <c r="D59" s="84">
        <v>1</v>
      </c>
    </row>
    <row r="60" spans="1:16" s="84" customFormat="1" ht="16" x14ac:dyDescent="0.2">
      <c r="A60" s="84" t="s">
        <v>190</v>
      </c>
      <c r="B60" t="s">
        <v>189</v>
      </c>
      <c r="C60" s="78">
        <v>5</v>
      </c>
      <c r="D60" s="84">
        <v>1</v>
      </c>
    </row>
    <row r="61" spans="1:16" s="84" customFormat="1" ht="16" x14ac:dyDescent="0.2">
      <c r="A61" s="84" t="s">
        <v>94</v>
      </c>
      <c r="B61" t="s">
        <v>162</v>
      </c>
      <c r="C61" s="78">
        <v>4</v>
      </c>
      <c r="D61" s="84">
        <v>1</v>
      </c>
    </row>
    <row r="62" spans="1:16" s="84" customFormat="1" ht="16" x14ac:dyDescent="0.2">
      <c r="A62" s="84" t="s">
        <v>166</v>
      </c>
      <c r="B62" t="s">
        <v>120</v>
      </c>
      <c r="C62" s="78">
        <v>5</v>
      </c>
      <c r="D62" s="84">
        <v>1</v>
      </c>
    </row>
    <row r="63" spans="1:16" s="84" customFormat="1" ht="16" x14ac:dyDescent="0.2">
      <c r="A63" s="84" t="s">
        <v>39</v>
      </c>
      <c r="B63" t="s">
        <v>40</v>
      </c>
      <c r="C63" s="78">
        <v>4</v>
      </c>
      <c r="D63" s="84">
        <v>1</v>
      </c>
      <c r="P63" s="89"/>
    </row>
    <row r="64" spans="1:16" s="84" customFormat="1" ht="16" x14ac:dyDescent="0.2">
      <c r="A64" s="84" t="s">
        <v>167</v>
      </c>
      <c r="B64" t="s">
        <v>168</v>
      </c>
      <c r="C64" s="78">
        <v>4</v>
      </c>
      <c r="D64" s="84">
        <v>1</v>
      </c>
      <c r="P64" s="89"/>
    </row>
    <row r="65" spans="1:16" s="84" customFormat="1" ht="16" x14ac:dyDescent="0.2">
      <c r="A65" s="84" t="s">
        <v>130</v>
      </c>
      <c r="B65" t="s">
        <v>197</v>
      </c>
      <c r="C65" s="78">
        <v>2</v>
      </c>
      <c r="D65" s="84">
        <v>1</v>
      </c>
      <c r="P65" s="89"/>
    </row>
    <row r="66" spans="1:16" s="84" customFormat="1" ht="16" x14ac:dyDescent="0.2">
      <c r="A66" s="84" t="s">
        <v>131</v>
      </c>
      <c r="B66" t="s">
        <v>132</v>
      </c>
      <c r="C66" s="78">
        <v>7</v>
      </c>
      <c r="D66" s="84">
        <v>1</v>
      </c>
      <c r="P66" s="89"/>
    </row>
    <row r="67" spans="1:16" s="84" customFormat="1" ht="16" x14ac:dyDescent="0.2">
      <c r="A67" s="84" t="s">
        <v>156</v>
      </c>
      <c r="B67" t="s">
        <v>133</v>
      </c>
      <c r="C67" s="78">
        <v>5</v>
      </c>
      <c r="D67" s="84">
        <v>1</v>
      </c>
      <c r="P67" s="89"/>
    </row>
    <row r="68" spans="1:16" s="84" customFormat="1" x14ac:dyDescent="0.2">
      <c r="A68" s="102" t="s">
        <v>92</v>
      </c>
      <c r="B68" s="102" t="s">
        <v>62</v>
      </c>
      <c r="C68" s="102">
        <v>5</v>
      </c>
      <c r="D68" s="102">
        <v>1.2</v>
      </c>
      <c r="P68" s="89"/>
    </row>
    <row r="69" spans="1:16" s="84" customFormat="1" x14ac:dyDescent="0.2">
      <c r="A69" s="102" t="s">
        <v>176</v>
      </c>
      <c r="B69" s="102" t="s">
        <v>64</v>
      </c>
      <c r="C69" s="102">
        <v>7</v>
      </c>
      <c r="D69" s="102">
        <v>1.2</v>
      </c>
      <c r="P69" s="89"/>
    </row>
    <row r="70" spans="1:16" s="84" customFormat="1" x14ac:dyDescent="0.2">
      <c r="A70" s="84" t="s">
        <v>119</v>
      </c>
      <c r="B70" s="84" t="s">
        <v>165</v>
      </c>
      <c r="C70" s="84">
        <v>3</v>
      </c>
      <c r="D70" s="84">
        <v>1.2</v>
      </c>
      <c r="P70" s="89"/>
    </row>
    <row r="71" spans="1:16" s="84" customFormat="1" x14ac:dyDescent="0.2">
      <c r="A71" s="84" t="s">
        <v>193</v>
      </c>
      <c r="B71" s="84" t="s">
        <v>153</v>
      </c>
      <c r="C71" s="84">
        <v>6</v>
      </c>
      <c r="D71" s="84">
        <v>1.2</v>
      </c>
      <c r="P71" s="89"/>
    </row>
    <row r="72" spans="1:16" s="84" customFormat="1" x14ac:dyDescent="0.2">
      <c r="A72" s="102" t="s">
        <v>157</v>
      </c>
      <c r="B72" s="102" t="s">
        <v>134</v>
      </c>
      <c r="C72" s="102">
        <v>10</v>
      </c>
      <c r="D72" s="102">
        <v>1.2</v>
      </c>
      <c r="P72" s="89"/>
    </row>
    <row r="73" spans="1:16" s="84" customFormat="1" x14ac:dyDescent="0.2">
      <c r="A73" s="102" t="s">
        <v>136</v>
      </c>
      <c r="B73" s="102" t="s">
        <v>137</v>
      </c>
      <c r="C73" s="102">
        <v>30</v>
      </c>
      <c r="D73" s="102">
        <v>1.2</v>
      </c>
      <c r="P73" s="89"/>
    </row>
    <row r="74" spans="1:16" s="84" customFormat="1" x14ac:dyDescent="0.2">
      <c r="A74" s="102" t="s">
        <v>42</v>
      </c>
      <c r="B74" s="102" t="s">
        <v>63</v>
      </c>
      <c r="C74" s="102">
        <v>5</v>
      </c>
      <c r="D74" s="102">
        <v>2</v>
      </c>
      <c r="P74" s="89"/>
    </row>
    <row r="75" spans="1:16" s="84" customFormat="1" x14ac:dyDescent="0.2">
      <c r="A75" s="84" t="s">
        <v>180</v>
      </c>
      <c r="B75" s="84" t="s">
        <v>66</v>
      </c>
      <c r="C75" s="84">
        <v>5</v>
      </c>
      <c r="D75" s="84">
        <v>2</v>
      </c>
      <c r="P75" s="89"/>
    </row>
    <row r="76" spans="1:16" s="84" customFormat="1" x14ac:dyDescent="0.2">
      <c r="A76" s="84" t="s">
        <v>158</v>
      </c>
      <c r="B76" s="84" t="s">
        <v>159</v>
      </c>
      <c r="C76" s="84">
        <v>4</v>
      </c>
      <c r="D76" s="84">
        <v>2</v>
      </c>
      <c r="P76" s="89"/>
    </row>
    <row r="77" spans="1:16" s="84" customFormat="1" x14ac:dyDescent="0.2">
      <c r="A77" s="84" t="s">
        <v>182</v>
      </c>
      <c r="B77" s="84" t="s">
        <v>181</v>
      </c>
      <c r="C77" s="84">
        <v>6</v>
      </c>
      <c r="D77" s="84">
        <v>2</v>
      </c>
      <c r="P77" s="89"/>
    </row>
    <row r="78" spans="1:16" s="84" customFormat="1" x14ac:dyDescent="0.2">
      <c r="A78" s="84" t="s">
        <v>14</v>
      </c>
      <c r="B78" s="84" t="s">
        <v>91</v>
      </c>
      <c r="C78" s="84">
        <v>5</v>
      </c>
      <c r="D78" s="84">
        <v>2</v>
      </c>
      <c r="P78" s="89"/>
    </row>
    <row r="79" spans="1:16" s="84" customFormat="1" x14ac:dyDescent="0.2">
      <c r="A79" s="84" t="s">
        <v>71</v>
      </c>
      <c r="B79" s="84" t="s">
        <v>72</v>
      </c>
      <c r="C79" s="84">
        <v>6</v>
      </c>
      <c r="D79" s="84">
        <v>2</v>
      </c>
      <c r="P79" s="89"/>
    </row>
    <row r="80" spans="1:16" s="84" customFormat="1" x14ac:dyDescent="0.2">
      <c r="A80" s="84" t="s">
        <v>185</v>
      </c>
      <c r="B80" s="84" t="s">
        <v>81</v>
      </c>
      <c r="C80" s="84">
        <v>5</v>
      </c>
      <c r="D80" s="84">
        <v>2</v>
      </c>
      <c r="P80" s="89"/>
    </row>
    <row r="81" spans="1:16" s="84" customFormat="1" x14ac:dyDescent="0.2">
      <c r="A81" s="84" t="s">
        <v>71</v>
      </c>
      <c r="B81" s="84" t="s">
        <v>72</v>
      </c>
      <c r="C81" s="84">
        <v>6</v>
      </c>
      <c r="D81" s="84">
        <v>2</v>
      </c>
      <c r="P81" s="89"/>
    </row>
    <row r="82" spans="1:16" s="84" customFormat="1" x14ac:dyDescent="0.2">
      <c r="A82" s="84" t="s">
        <v>98</v>
      </c>
      <c r="B82" s="84" t="s">
        <v>99</v>
      </c>
      <c r="C82" s="84">
        <v>6</v>
      </c>
      <c r="D82" s="84">
        <v>2</v>
      </c>
      <c r="P82" s="89"/>
    </row>
    <row r="83" spans="1:16" s="84" customFormat="1" x14ac:dyDescent="0.2">
      <c r="A83" s="84" t="s">
        <v>11</v>
      </c>
      <c r="B83" s="84" t="s">
        <v>12</v>
      </c>
      <c r="C83" s="84">
        <v>4</v>
      </c>
      <c r="D83" s="84">
        <v>2</v>
      </c>
      <c r="P83" s="89"/>
    </row>
    <row r="84" spans="1:16" s="84" customFormat="1" x14ac:dyDescent="0.2">
      <c r="A84" s="84" t="s">
        <v>155</v>
      </c>
      <c r="B84" s="84" t="s">
        <v>23</v>
      </c>
      <c r="C84" s="84">
        <v>4</v>
      </c>
      <c r="D84" s="84">
        <v>2</v>
      </c>
      <c r="P84" s="89"/>
    </row>
    <row r="85" spans="1:16" s="84" customFormat="1" x14ac:dyDescent="0.2">
      <c r="A85" s="84" t="s">
        <v>14</v>
      </c>
      <c r="B85" s="84" t="s">
        <v>35</v>
      </c>
      <c r="C85" s="84">
        <v>5</v>
      </c>
      <c r="D85" s="84">
        <v>2</v>
      </c>
      <c r="P85" s="89"/>
    </row>
    <row r="86" spans="1:16" s="84" customFormat="1" x14ac:dyDescent="0.2">
      <c r="A86" s="84" t="s">
        <v>185</v>
      </c>
      <c r="B86" s="84" t="s">
        <v>81</v>
      </c>
      <c r="C86" s="84">
        <v>5</v>
      </c>
      <c r="D86" s="84">
        <v>2</v>
      </c>
      <c r="P86" s="89"/>
    </row>
    <row r="87" spans="1:16" s="84" customFormat="1" x14ac:dyDescent="0.2">
      <c r="A87" s="84" t="s">
        <v>106</v>
      </c>
      <c r="B87" s="84" t="s">
        <v>107</v>
      </c>
      <c r="C87" s="84">
        <v>5</v>
      </c>
      <c r="D87" s="84">
        <v>2</v>
      </c>
      <c r="P87" s="89"/>
    </row>
    <row r="88" spans="1:16" x14ac:dyDescent="0.2">
      <c r="A88" s="25" t="s">
        <v>38</v>
      </c>
      <c r="B88" s="25" t="s">
        <v>202</v>
      </c>
      <c r="C88" s="25">
        <v>4</v>
      </c>
      <c r="D88" s="25">
        <v>2</v>
      </c>
      <c r="P88" s="37"/>
    </row>
    <row r="89" spans="1:16" x14ac:dyDescent="0.2">
      <c r="A89" s="25" t="s">
        <v>158</v>
      </c>
      <c r="B89" s="25" t="s">
        <v>199</v>
      </c>
      <c r="C89" s="25">
        <v>3</v>
      </c>
      <c r="D89" s="25">
        <v>2</v>
      </c>
      <c r="P89" s="37"/>
    </row>
    <row r="90" spans="1:16" x14ac:dyDescent="0.2">
      <c r="A90" s="25" t="s">
        <v>180</v>
      </c>
      <c r="B90" s="25" t="s">
        <v>66</v>
      </c>
      <c r="C90" s="25">
        <v>5</v>
      </c>
      <c r="D90" s="25">
        <v>2</v>
      </c>
      <c r="P90" s="37"/>
    </row>
    <row r="91" spans="1:16" x14ac:dyDescent="0.2">
      <c r="A91" s="25" t="s">
        <v>43</v>
      </c>
      <c r="B91" s="25" t="s">
        <v>128</v>
      </c>
      <c r="C91" s="25">
        <v>4</v>
      </c>
      <c r="D91" s="25">
        <v>2</v>
      </c>
      <c r="P91" s="37"/>
    </row>
    <row r="92" spans="1:16" x14ac:dyDescent="0.2">
      <c r="A92" s="25" t="s">
        <v>194</v>
      </c>
      <c r="B92" s="25" t="s">
        <v>41</v>
      </c>
      <c r="C92" s="25">
        <v>4</v>
      </c>
      <c r="D92" s="25">
        <v>2</v>
      </c>
    </row>
    <row r="93" spans="1:16" x14ac:dyDescent="0.2">
      <c r="A93" s="25" t="s">
        <v>117</v>
      </c>
      <c r="B93" s="25" t="s">
        <v>203</v>
      </c>
      <c r="C93" s="25">
        <v>4</v>
      </c>
      <c r="D93" s="25">
        <v>2.2999999999999998</v>
      </c>
    </row>
    <row r="94" spans="1:16" x14ac:dyDescent="0.2">
      <c r="A94" s="25" t="s">
        <v>69</v>
      </c>
      <c r="B94" s="25" t="s">
        <v>8</v>
      </c>
      <c r="C94" s="25">
        <v>4</v>
      </c>
      <c r="D94" s="25">
        <v>3</v>
      </c>
    </row>
    <row r="95" spans="1:16" x14ac:dyDescent="0.2">
      <c r="A95" s="25" t="s">
        <v>183</v>
      </c>
      <c r="B95" s="25" t="s">
        <v>10</v>
      </c>
      <c r="C95" s="25">
        <v>4</v>
      </c>
      <c r="D95" s="25">
        <v>3</v>
      </c>
    </row>
    <row r="96" spans="1:16" x14ac:dyDescent="0.2">
      <c r="A96" s="25" t="s">
        <v>33</v>
      </c>
      <c r="B96" s="25" t="s">
        <v>13</v>
      </c>
      <c r="C96" s="25">
        <v>4</v>
      </c>
      <c r="D96" s="25">
        <v>3</v>
      </c>
    </row>
    <row r="97" spans="1:4" x14ac:dyDescent="0.2">
      <c r="A97" s="25" t="s">
        <v>74</v>
      </c>
      <c r="B97" s="25" t="s">
        <v>16</v>
      </c>
      <c r="C97" s="25">
        <v>4</v>
      </c>
      <c r="D97" s="25">
        <v>3</v>
      </c>
    </row>
    <row r="98" spans="1:4" x14ac:dyDescent="0.2">
      <c r="A98" s="25" t="s">
        <v>160</v>
      </c>
      <c r="B98" s="25" t="s">
        <v>161</v>
      </c>
      <c r="C98" s="25">
        <v>3</v>
      </c>
      <c r="D98" s="25">
        <v>3</v>
      </c>
    </row>
    <row r="99" spans="1:4" x14ac:dyDescent="0.2">
      <c r="A99" s="25" t="s">
        <v>77</v>
      </c>
      <c r="B99" s="25" t="s">
        <v>19</v>
      </c>
      <c r="C99" s="25">
        <v>5</v>
      </c>
      <c r="D99" s="25">
        <v>3</v>
      </c>
    </row>
    <row r="100" spans="1:4" x14ac:dyDescent="0.2">
      <c r="A100" s="25" t="s">
        <v>24</v>
      </c>
      <c r="B100" s="25" t="s">
        <v>25</v>
      </c>
      <c r="C100" s="25">
        <v>4</v>
      </c>
      <c r="D100" s="25">
        <v>3</v>
      </c>
    </row>
    <row r="101" spans="1:4" x14ac:dyDescent="0.2">
      <c r="A101" s="25" t="s">
        <v>27</v>
      </c>
      <c r="B101" s="25" t="s">
        <v>8</v>
      </c>
      <c r="C101" s="25">
        <v>4</v>
      </c>
      <c r="D101" s="25">
        <v>3</v>
      </c>
    </row>
    <row r="102" spans="1:4" x14ac:dyDescent="0.2">
      <c r="A102" s="25" t="s">
        <v>28</v>
      </c>
      <c r="B102" s="25" t="s">
        <v>16</v>
      </c>
      <c r="C102" s="25">
        <v>4</v>
      </c>
      <c r="D102" s="25">
        <v>3</v>
      </c>
    </row>
    <row r="103" spans="1:4" x14ac:dyDescent="0.2">
      <c r="A103" s="25" t="s">
        <v>29</v>
      </c>
      <c r="B103" s="25" t="s">
        <v>30</v>
      </c>
      <c r="C103" s="25">
        <v>4</v>
      </c>
      <c r="D103" s="25">
        <v>3</v>
      </c>
    </row>
    <row r="104" spans="1:4" x14ac:dyDescent="0.2">
      <c r="A104" s="25" t="s">
        <v>31</v>
      </c>
      <c r="B104" s="25" t="s">
        <v>32</v>
      </c>
      <c r="C104" s="25">
        <v>4</v>
      </c>
      <c r="D104" s="25">
        <v>3</v>
      </c>
    </row>
    <row r="105" spans="1:4" x14ac:dyDescent="0.2">
      <c r="A105" s="25" t="s">
        <v>33</v>
      </c>
      <c r="B105" s="25" t="s">
        <v>13</v>
      </c>
      <c r="C105" s="25">
        <v>4</v>
      </c>
      <c r="D105" s="25">
        <v>3</v>
      </c>
    </row>
    <row r="106" spans="1:4" x14ac:dyDescent="0.2">
      <c r="A106" s="25" t="s">
        <v>34</v>
      </c>
      <c r="B106" s="25" t="s">
        <v>19</v>
      </c>
      <c r="C106" s="25">
        <v>5</v>
      </c>
      <c r="D106" s="25">
        <v>3</v>
      </c>
    </row>
    <row r="107" spans="1:4" x14ac:dyDescent="0.2">
      <c r="A107" s="25" t="s">
        <v>186</v>
      </c>
      <c r="B107" s="25" t="s">
        <v>201</v>
      </c>
      <c r="C107" s="25">
        <v>5</v>
      </c>
      <c r="D107" s="25">
        <v>3</v>
      </c>
    </row>
    <row r="108" spans="1:4" x14ac:dyDescent="0.2">
      <c r="A108" s="25" t="s">
        <v>109</v>
      </c>
      <c r="B108" s="25" t="s">
        <v>110</v>
      </c>
      <c r="C108" s="25">
        <v>4</v>
      </c>
      <c r="D108" s="25">
        <v>3</v>
      </c>
    </row>
    <row r="109" spans="1:4" x14ac:dyDescent="0.2">
      <c r="A109" s="25" t="s">
        <v>111</v>
      </c>
      <c r="B109" s="25" t="s">
        <v>113</v>
      </c>
      <c r="C109" s="25">
        <v>3</v>
      </c>
      <c r="D109" s="25">
        <v>3</v>
      </c>
    </row>
    <row r="110" spans="1:4" x14ac:dyDescent="0.2">
      <c r="A110" s="25" t="s">
        <v>78</v>
      </c>
      <c r="B110" s="25" t="s">
        <v>161</v>
      </c>
      <c r="C110" s="25">
        <v>3</v>
      </c>
      <c r="D110" s="25">
        <v>3</v>
      </c>
    </row>
    <row r="111" spans="1:4" x14ac:dyDescent="0.2">
      <c r="A111" s="25" t="s">
        <v>127</v>
      </c>
      <c r="B111" s="25" t="s">
        <v>200</v>
      </c>
      <c r="C111" s="25">
        <v>4</v>
      </c>
      <c r="D111" s="25">
        <v>3</v>
      </c>
    </row>
    <row r="112" spans="1:4" x14ac:dyDescent="0.2">
      <c r="A112" s="25" t="s">
        <v>124</v>
      </c>
      <c r="B112" s="25" t="s">
        <v>125</v>
      </c>
      <c r="C112" s="25">
        <v>5</v>
      </c>
      <c r="D112" s="25">
        <v>3</v>
      </c>
    </row>
    <row r="113" spans="1:4" x14ac:dyDescent="0.2">
      <c r="A113" s="25" t="s">
        <v>171</v>
      </c>
      <c r="B113" s="25" t="s">
        <v>172</v>
      </c>
      <c r="C113" s="25">
        <v>3</v>
      </c>
      <c r="D113" s="25">
        <v>3</v>
      </c>
    </row>
    <row r="114" spans="1:4" x14ac:dyDescent="0.2">
      <c r="A114" s="25" t="s">
        <v>126</v>
      </c>
      <c r="B114" s="25" t="s">
        <v>173</v>
      </c>
      <c r="C114" s="25">
        <v>3</v>
      </c>
      <c r="D114" s="25">
        <v>3</v>
      </c>
    </row>
    <row r="115" spans="1:4" ht="16" x14ac:dyDescent="0.2">
      <c r="A115" s="84" t="s">
        <v>156</v>
      </c>
      <c r="B115" t="s">
        <v>133</v>
      </c>
      <c r="C115" s="78">
        <v>5</v>
      </c>
      <c r="D115" s="84">
        <v>3</v>
      </c>
    </row>
    <row r="116" spans="1:4" x14ac:dyDescent="0.2">
      <c r="A116" s="25" t="s">
        <v>17</v>
      </c>
      <c r="B116" s="25" t="s">
        <v>18</v>
      </c>
      <c r="C116" s="25">
        <v>5</v>
      </c>
      <c r="D116" s="25">
        <v>3.4</v>
      </c>
    </row>
    <row r="117" spans="1:4" x14ac:dyDescent="0.2">
      <c r="A117" s="25" t="s">
        <v>96</v>
      </c>
      <c r="B117" s="25" t="s">
        <v>184</v>
      </c>
      <c r="C117" s="25">
        <v>5</v>
      </c>
      <c r="D117" s="25">
        <v>3.4</v>
      </c>
    </row>
    <row r="118" spans="1:4" x14ac:dyDescent="0.2">
      <c r="A118" s="25" t="s">
        <v>108</v>
      </c>
      <c r="B118" s="25" t="s">
        <v>112</v>
      </c>
      <c r="C118" s="25">
        <v>5</v>
      </c>
      <c r="D118" s="25">
        <v>3.4</v>
      </c>
    </row>
    <row r="119" spans="1:4" x14ac:dyDescent="0.2">
      <c r="A119" s="25" t="s">
        <v>17</v>
      </c>
      <c r="B119" s="25" t="s">
        <v>18</v>
      </c>
      <c r="C119" s="25">
        <v>5</v>
      </c>
      <c r="D119" s="25">
        <v>3.4</v>
      </c>
    </row>
    <row r="120" spans="1:4" x14ac:dyDescent="0.2">
      <c r="A120" s="25" t="s">
        <v>96</v>
      </c>
      <c r="B120" s="25" t="s">
        <v>80</v>
      </c>
      <c r="C120" s="25">
        <v>5</v>
      </c>
      <c r="D120" s="25">
        <v>3.4</v>
      </c>
    </row>
    <row r="121" spans="1:4" x14ac:dyDescent="0.2">
      <c r="A121" s="25" t="s">
        <v>179</v>
      </c>
      <c r="B121" s="25" t="s">
        <v>67</v>
      </c>
      <c r="C121" s="25">
        <v>5</v>
      </c>
      <c r="D121" s="25">
        <v>4</v>
      </c>
    </row>
    <row r="122" spans="1:4" x14ac:dyDescent="0.2">
      <c r="A122" s="25" t="s">
        <v>68</v>
      </c>
      <c r="B122" s="25" t="s">
        <v>7</v>
      </c>
      <c r="C122" s="25">
        <v>4</v>
      </c>
      <c r="D122" s="25">
        <v>4</v>
      </c>
    </row>
    <row r="123" spans="1:4" x14ac:dyDescent="0.2">
      <c r="A123" s="25" t="s">
        <v>177</v>
      </c>
      <c r="B123" s="25" t="s">
        <v>178</v>
      </c>
      <c r="C123" s="25">
        <v>5</v>
      </c>
      <c r="D123" s="25">
        <v>4</v>
      </c>
    </row>
    <row r="124" spans="1:4" x14ac:dyDescent="0.2">
      <c r="A124" s="25" t="s">
        <v>15</v>
      </c>
      <c r="B124" s="25" t="s">
        <v>73</v>
      </c>
      <c r="C124" s="25">
        <v>4</v>
      </c>
      <c r="D124" s="25">
        <v>4</v>
      </c>
    </row>
    <row r="125" spans="1:4" x14ac:dyDescent="0.2">
      <c r="A125" s="25" t="s">
        <v>79</v>
      </c>
      <c r="B125" s="25" t="s">
        <v>95</v>
      </c>
      <c r="C125" s="25">
        <v>3</v>
      </c>
      <c r="D125" s="25">
        <v>4</v>
      </c>
    </row>
    <row r="126" spans="1:4" x14ac:dyDescent="0.2">
      <c r="A126" s="25" t="s">
        <v>100</v>
      </c>
      <c r="B126" s="25" t="s">
        <v>101</v>
      </c>
      <c r="C126" s="25">
        <v>4</v>
      </c>
      <c r="D126" s="25">
        <v>4</v>
      </c>
    </row>
    <row r="127" spans="1:4" x14ac:dyDescent="0.2">
      <c r="A127" s="25" t="s">
        <v>20</v>
      </c>
      <c r="B127" s="25" t="s">
        <v>21</v>
      </c>
      <c r="C127" s="25">
        <v>4</v>
      </c>
      <c r="D127" s="25">
        <v>4</v>
      </c>
    </row>
    <row r="128" spans="1:4" x14ac:dyDescent="0.2">
      <c r="A128" s="25" t="s">
        <v>15</v>
      </c>
      <c r="B128" s="25" t="s">
        <v>22</v>
      </c>
      <c r="C128" s="25">
        <v>4</v>
      </c>
      <c r="D128" s="25">
        <v>4</v>
      </c>
    </row>
    <row r="129" spans="1:4" x14ac:dyDescent="0.2">
      <c r="A129" s="25" t="s">
        <v>26</v>
      </c>
      <c r="B129" s="25" t="s">
        <v>7</v>
      </c>
      <c r="C129" s="25">
        <v>4</v>
      </c>
      <c r="D129" s="25">
        <v>4</v>
      </c>
    </row>
    <row r="130" spans="1:4" x14ac:dyDescent="0.2">
      <c r="A130" s="25" t="s">
        <v>104</v>
      </c>
      <c r="B130" s="25" t="s">
        <v>105</v>
      </c>
      <c r="C130" s="25">
        <v>5</v>
      </c>
      <c r="D130" s="25">
        <v>4</v>
      </c>
    </row>
    <row r="131" spans="1:4" x14ac:dyDescent="0.2">
      <c r="A131" s="25" t="s">
        <v>79</v>
      </c>
      <c r="B131" s="25" t="s">
        <v>114</v>
      </c>
      <c r="C131" s="25">
        <v>3</v>
      </c>
      <c r="D131" s="25">
        <v>4</v>
      </c>
    </row>
    <row r="132" spans="1:4" x14ac:dyDescent="0.2">
      <c r="A132" s="25" t="s">
        <v>163</v>
      </c>
      <c r="B132" s="25" t="s">
        <v>164</v>
      </c>
      <c r="C132" s="25">
        <v>3</v>
      </c>
      <c r="D132" s="25">
        <v>4</v>
      </c>
    </row>
    <row r="133" spans="1:4" x14ac:dyDescent="0.2">
      <c r="A133" s="25" t="s">
        <v>179</v>
      </c>
      <c r="B133" s="25" t="s">
        <v>67</v>
      </c>
      <c r="C133" s="25">
        <v>5</v>
      </c>
      <c r="D133" s="25">
        <v>4</v>
      </c>
    </row>
    <row r="134" spans="1:4" x14ac:dyDescent="0.2">
      <c r="A134" s="25" t="s">
        <v>122</v>
      </c>
      <c r="B134" s="25" t="s">
        <v>123</v>
      </c>
      <c r="C134" s="25">
        <v>4</v>
      </c>
      <c r="D134" s="25">
        <v>4</v>
      </c>
    </row>
    <row r="135" spans="1:4" x14ac:dyDescent="0.2">
      <c r="A135" s="25" t="s">
        <v>169</v>
      </c>
      <c r="B135" s="25" t="s">
        <v>170</v>
      </c>
      <c r="C135" s="25">
        <v>5</v>
      </c>
      <c r="D135" s="25">
        <v>4</v>
      </c>
    </row>
  </sheetData>
  <phoneticPr fontId="14" type="noConversion"/>
  <conditionalFormatting sqref="C3:C8 C12:C17 C21:C26 F3:F8 F12:F17 F21:F26 I12:I17 I21:I26 L12:L17 L21:L26 L3:L8 I3:I8">
    <cfRule type="containsText" dxfId="35" priority="90" operator="containsText" text="WI">
      <formula>NOT(ISERROR(SEARCH("WI",C3)))</formula>
    </cfRule>
    <cfRule type="containsText" dxfId="34" priority="91" operator="containsText" text="AE">
      <formula>NOT(ISERROR(SEARCH("AE",C3)))</formula>
    </cfRule>
    <cfRule type="containsText" dxfId="33" priority="92" operator="containsText" text="ME">
      <formula>NOT(ISERROR(SEARCH("ME",C3)))</formula>
    </cfRule>
    <cfRule type="containsText" dxfId="32" priority="93" operator="containsText" text="CIE">
      <formula>NOT(ISERROR(SEARCH("CIE",C3)))</formula>
    </cfRule>
    <cfRule type="containsText" dxfId="31" priority="94" operator="containsText" text="AR">
      <formula>NOT(ISERROR(SEARCH("AR",C3)))</formula>
    </cfRule>
    <cfRule type="containsText" dxfId="30" priority="95" operator="containsText" text="SEN">
      <formula>NOT(ISERROR(SEARCH("SEN",C3)))</formula>
    </cfRule>
    <cfRule type="containsText" dxfId="29" priority="96" operator="containsText" text="TIL">
      <formula>NOT(ISERROR(SEARCH("TIL",C3)))</formula>
    </cfRule>
  </conditionalFormatting>
  <conditionalFormatting sqref="E31:E45">
    <cfRule type="expression" dxfId="28" priority="10">
      <formula>VLOOKUP($E31,$C$3:$C$26,1,0)=$E31</formula>
    </cfRule>
    <cfRule type="expression" dxfId="27" priority="84">
      <formula>VLOOKUP($E31,$L$3:$L$26,1,0)=$E31</formula>
    </cfRule>
    <cfRule type="expression" dxfId="26" priority="85">
      <formula>VLOOKUP($E31,$I$3:$I$26,1,0)=$E31</formula>
    </cfRule>
    <cfRule type="expression" dxfId="25" priority="87">
      <formula>VLOOKUP($E31,$F$3:$F$26,1,0)=$E31</formula>
    </cfRule>
  </conditionalFormatting>
  <conditionalFormatting sqref="G31:G45">
    <cfRule type="expression" dxfId="24" priority="8">
      <formula>VLOOKUP($G31,$I$3:$I$26,1,0)=$G31</formula>
    </cfRule>
    <cfRule type="expression" dxfId="23" priority="15">
      <formula>VLOOKUP($G31,$C$3:$C$26,1,0)=$G31</formula>
    </cfRule>
    <cfRule type="expression" dxfId="22" priority="17">
      <formula>VLOOKUP($G31,$F$3:$F$26,1,0)=$G31</formula>
    </cfRule>
    <cfRule type="expression" dxfId="21" priority="18">
      <formula>VLOOKUP($G31,$L$3:$L$26,1,0)=$G31</formula>
    </cfRule>
  </conditionalFormatting>
  <conditionalFormatting sqref="H31:H45">
    <cfRule type="expression" dxfId="20" priority="7">
      <formula>VLOOKUP($H31,$L$3:$L$26,1,0)=$H31</formula>
    </cfRule>
    <cfRule type="expression" dxfId="19" priority="11">
      <formula>VLOOKUP($H31,$I$3:$I$26,1,0)=$H31</formula>
    </cfRule>
    <cfRule type="expression" dxfId="18" priority="13">
      <formula>VLOOKUP($H31,$F$3:$F$26,1,0)=$H31</formula>
    </cfRule>
    <cfRule type="expression" dxfId="17" priority="14">
      <formula>VLOOKUP($H31,$C$3:$C$26,1,0)=$H31</formula>
    </cfRule>
  </conditionalFormatting>
  <conditionalFormatting sqref="A9:N9 A18:N18 A27:N27 C30:C41">
    <cfRule type="cellIs" dxfId="16" priority="28" operator="between">
      <formula>10</formula>
      <formula>14</formula>
    </cfRule>
    <cfRule type="cellIs" dxfId="15" priority="29" operator="between">
      <formula>16</formula>
      <formula>18</formula>
    </cfRule>
    <cfRule type="cellIs" dxfId="14" priority="30" operator="between">
      <formula>15</formula>
      <formula>15</formula>
    </cfRule>
    <cfRule type="cellIs" dxfId="13" priority="31" operator="greaterThan">
      <formula>18</formula>
    </cfRule>
    <cfRule type="cellIs" dxfId="12" priority="32" operator="lessThan">
      <formula>10</formula>
    </cfRule>
  </conditionalFormatting>
  <conditionalFormatting sqref="C3:N8 C12:N17 C21:N26">
    <cfRule type="cellIs" dxfId="11" priority="27" operator="equal">
      <formula>0</formula>
    </cfRule>
  </conditionalFormatting>
  <conditionalFormatting sqref="F31:F45">
    <cfRule type="expression" dxfId="10" priority="9">
      <formula>VLOOKUP($F31,$F$3:$F$26,1,0)=$F31</formula>
    </cfRule>
    <cfRule type="expression" dxfId="9" priority="19">
      <formula>VLOOKUP($F31,$L$3:$L$26,1,0)=$F31</formula>
    </cfRule>
    <cfRule type="expression" dxfId="8" priority="20">
      <formula>VLOOKUP($F31,$I$3:$I$26,1,0)=$F31</formula>
    </cfRule>
    <cfRule type="expression" dxfId="7" priority="83">
      <formula>VLOOKUP($F31,$C$3:$C$26,1,0)=$F31</formula>
    </cfRule>
  </conditionalFormatting>
  <conditionalFormatting sqref="C63">
    <cfRule type="expression" dxfId="6" priority="5">
      <formula>$B$50="yes"</formula>
    </cfRule>
  </conditionalFormatting>
  <conditionalFormatting sqref="E30:J30">
    <cfRule type="expression" dxfId="5" priority="1">
      <formula>VLOOKUP($G30,$I$3:$I$26,1,0)=$G30</formula>
    </cfRule>
    <cfRule type="expression" dxfId="4" priority="2">
      <formula>VLOOKUP($G30,$C$3:$C$26,1,0)=$G30</formula>
    </cfRule>
    <cfRule type="expression" dxfId="3" priority="3">
      <formula>VLOOKUP($G30,$F$3:$F$26,1,0)=$G30</formula>
    </cfRule>
    <cfRule type="expression" dxfId="2" priority="4">
      <formula>VLOOKUP($G30,$L$3:$L$26,1,0)=$G30</formula>
    </cfRule>
  </conditionalFormatting>
  <dataValidations count="4">
    <dataValidation type="list" allowBlank="1" showInputMessage="1" showErrorMessage="1" sqref="C3:C8 C12:C17 C21:C26">
      <formula1>$A$48:$A$73</formula1>
    </dataValidation>
    <dataValidation type="list" allowBlank="1" showInputMessage="1" showErrorMessage="1" sqref="I3:I8 I21:I26 I12:I17">
      <formula1>$A$93:$A$120</formula1>
    </dataValidation>
    <dataValidation type="list" showInputMessage="1" showErrorMessage="1" sqref="F3:F8 F12:F17 F21:F26">
      <formula1>$A$68:$A$93</formula1>
    </dataValidation>
    <dataValidation type="list" showInputMessage="1" showErrorMessage="1" sqref="L3:L8 L21:L26 L12:L17">
      <formula1>$A$116:$A$135</formula1>
    </dataValidation>
  </dataValidations>
  <hyperlinks>
    <hyperlink ref="A93" r:id="rId1"/>
  </hyperlinks>
  <pageMargins left="0.7" right="0.7" top="0.75" bottom="0.75" header="0.3" footer="0.3"/>
  <pageSetup paperSize="9" orientation="portrait" horizontalDpi="4294967293" r:id="rId2"/>
  <extLst>
    <ext xmlns:x14="http://schemas.microsoft.com/office/spreadsheetml/2009/9/main" uri="{78C0D931-6437-407d-A8EE-F0AAD7539E65}">
      <x14:conditionalFormattings>
        <x14:conditionalFormatting xmlns:xm="http://schemas.microsoft.com/office/excel/2006/main">
          <x14:cfRule type="containsText" priority="866" operator="containsText" text="Yes" id="{E01EA9B7-79B8-468B-9BD8-1355B759560F}">
            <xm:f>NOT(ISERROR(SEARCH("Yes",'/Users/leanne/Library/Containers/com.microsoft.Excel/Data/Documents/Users\KoenvanBentem\Library\Containers\com.microsoft.Excel\Data\Documents\Users\TUDelft SID\Documents\Dispuut Verkeer\Course planner\[TIL Course Planner v1.0.xlsx]Course planner'!#REF!)))</xm:f>
            <x14:dxf>
              <font>
                <color rgb="FF9C5700"/>
              </font>
              <fill>
                <patternFill>
                  <bgColor rgb="FFFFEB9C"/>
                </patternFill>
              </fill>
            </x14:dxf>
          </x14:cfRule>
          <x14:cfRule type="containsText" priority="867" operator="containsText" text="No" id="{0388E7A5-A30E-4B5A-9866-B5EA838C7E05}">
            <xm:f>NOT(ISERROR(SEARCH("No",'/Users/leanne/Library/Containers/com.microsoft.Excel/Data/Documents/Users\KoenvanBentem\Library\Containers\com.microsoft.Excel\Data\Documents\Users\TUDelft SID\Documents\Dispuut Verkeer\Course planner\[TIL Course Planner v1.0.xlsx]Course planner'!#REF!)))</xm:f>
            <x14:dxf>
              <font>
                <color theme="4" tint="-0.24994659260841701"/>
              </font>
              <fill>
                <patternFill>
                  <bgColor theme="4" tint="0.79998168889431442"/>
                </patternFill>
              </fill>
            </x14:dxf>
          </x14:cfRule>
          <xm:sqref>B28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G240"/>
  <sheetViews>
    <sheetView zoomScale="172" workbookViewId="0">
      <selection activeCell="H12" sqref="H12"/>
    </sheetView>
  </sheetViews>
  <sheetFormatPr baseColWidth="10" defaultRowHeight="15" x14ac:dyDescent="0.2"/>
  <cols>
    <col min="1" max="1" width="32.1640625" bestFit="1" customWidth="1"/>
  </cols>
  <sheetData>
    <row r="1" spans="1:7" x14ac:dyDescent="0.2">
      <c r="A1" s="46"/>
      <c r="F1" s="97" t="s">
        <v>3</v>
      </c>
      <c r="G1" s="97" t="s">
        <v>2</v>
      </c>
    </row>
    <row r="2" spans="1:7" x14ac:dyDescent="0.2">
      <c r="A2" s="94" t="s">
        <v>46</v>
      </c>
      <c r="B2" s="94" t="s">
        <v>2</v>
      </c>
      <c r="C2" s="94" t="s">
        <v>3</v>
      </c>
      <c r="D2" s="94" t="s">
        <v>209</v>
      </c>
      <c r="E2" s="95"/>
      <c r="F2" s="96" t="s">
        <v>45</v>
      </c>
      <c r="G2">
        <v>0</v>
      </c>
    </row>
    <row r="3" spans="1:7" x14ac:dyDescent="0.2">
      <c r="A3" t="str">
        <f>IFERROR(VLOOKUP("YES",'Course planner'!$B31:G31,2,FALSE),"")</f>
        <v>TIL4030-20</v>
      </c>
      <c r="B3">
        <f>IFERROR(VLOOKUP("YES",'Course planner'!$B31:G31,4,FALSE),"")</f>
        <v>7</v>
      </c>
      <c r="C3">
        <f>IFERROR(VLOOKUP("Yes", 'Course planner'!B31:G31,5,FALSE),"")</f>
        <v>1.2</v>
      </c>
      <c r="D3"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F3" s="96" t="s">
        <v>47</v>
      </c>
      <c r="G3">
        <v>5</v>
      </c>
    </row>
    <row r="4" spans="1:7" x14ac:dyDescent="0.2">
      <c r="A4" t="str">
        <f>IFERROR(VLOOKUP("YES",'Course planner'!$B30:G30,2,FALSE),"")</f>
        <v>SEN1221</v>
      </c>
      <c r="B4">
        <f>IFERROR(VLOOKUP("YES",'Course planner'!$B30:G30,4,FALSE),"")</f>
        <v>5</v>
      </c>
      <c r="C4">
        <f>IFERROR(VLOOKUP("Yes", 'Course planner'!B30:G30,5,FALSE),"")</f>
        <v>2</v>
      </c>
      <c r="D4"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4" s="95"/>
      <c r="F4" s="96" t="s">
        <v>48</v>
      </c>
      <c r="G4">
        <v>0</v>
      </c>
    </row>
    <row r="5" spans="1:7" x14ac:dyDescent="0.2">
      <c r="A5" t="str">
        <f>IFERROR(VLOOKUP("YES",'Course planner'!$B29:G29,2,FALSE),"")</f>
        <v>ME44206</v>
      </c>
      <c r="B5">
        <f>IFERROR(VLOOKUP("YES",'Course planner'!$B29:G29,4,FALSE),"")</f>
        <v>5</v>
      </c>
      <c r="C5">
        <f>IFERROR(VLOOKUP("Yes", 'Course planner'!B29:G29,5,FALSE),"")</f>
        <v>1.2</v>
      </c>
      <c r="D5"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5" s="95"/>
      <c r="F5" s="96" t="s">
        <v>49</v>
      </c>
      <c r="G5">
        <v>0</v>
      </c>
    </row>
    <row r="6" spans="1:7" x14ac:dyDescent="0.2">
      <c r="A6" t="str">
        <f>IFERROR(VLOOKUP("YES",'Course planner'!$B135:G135,2,FALSE),"")</f>
        <v/>
      </c>
      <c r="B6" t="str">
        <f>IFERROR(VLOOKUP("YES",'Course planner'!$B135:G135,4,FALSE),"")</f>
        <v/>
      </c>
      <c r="C6" t="str">
        <f>IFERROR(VLOOKUP("Yes", 'Course planner'!B135:G135,5,FALSE),"")</f>
        <v/>
      </c>
      <c r="D6"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6" s="95"/>
      <c r="F6" s="96" t="s">
        <v>206</v>
      </c>
      <c r="G6">
        <v>12</v>
      </c>
    </row>
    <row r="7" spans="1:7" x14ac:dyDescent="0.2">
      <c r="A7" t="str">
        <f>IFERROR(VLOOKUP("YES",'Course planner'!$B138:G138,2,FALSE),"")</f>
        <v/>
      </c>
      <c r="B7" t="str">
        <f>IFERROR(VLOOKUP("YES",'Course planner'!$B138:G138,4,FALSE),"")</f>
        <v/>
      </c>
      <c r="C7" t="str">
        <f>IFERROR(VLOOKUP("Yes", 'Course planner'!B138:G138,5,FALSE),"")</f>
        <v/>
      </c>
      <c r="D7"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7" s="95"/>
      <c r="F7" s="96" t="s">
        <v>208</v>
      </c>
      <c r="G7">
        <v>0</v>
      </c>
    </row>
    <row r="8" spans="1:7" x14ac:dyDescent="0.2">
      <c r="A8" t="str">
        <f>IFERROR(VLOOKUP("YES",'Course planner'!$B147:G147,2,FALSE),"")</f>
        <v/>
      </c>
      <c r="B8" t="str">
        <f>IFERROR(VLOOKUP("YES",'Course planner'!$B147:G147,4,FALSE),"")</f>
        <v/>
      </c>
      <c r="C8" t="str">
        <f>IFERROR(VLOOKUP("Yes", 'Course planner'!B147:G147,5,FALSE),"")</f>
        <v/>
      </c>
      <c r="D8"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8" s="95"/>
      <c r="F8" s="96" t="s">
        <v>207</v>
      </c>
      <c r="G8">
        <v>0</v>
      </c>
    </row>
    <row r="9" spans="1:7" x14ac:dyDescent="0.2">
      <c r="A9" t="str">
        <f>IFERROR(VLOOKUP("YES",'Course planner'!$B144:G144,2,FALSE),"")</f>
        <v/>
      </c>
      <c r="B9" t="str">
        <f>IFERROR(VLOOKUP("YES",'Course planner'!$B144:G144,4,FALSE),"")</f>
        <v/>
      </c>
      <c r="C9" t="str">
        <f>IFERROR(VLOOKUP("Yes", 'Course planner'!B144:G144,5,FALSE),"")</f>
        <v/>
      </c>
      <c r="D9"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9" s="95"/>
      <c r="G9">
        <f>SUM(G2:G8)</f>
        <v>17</v>
      </c>
    </row>
    <row r="10" spans="1:7" x14ac:dyDescent="0.2">
      <c r="A10" t="str">
        <f>IFERROR(VLOOKUP("YES",'Course planner'!$B143:G143,2,FALSE),"")</f>
        <v/>
      </c>
      <c r="B10" t="str">
        <f>IFERROR(VLOOKUP("YES",'Course planner'!$B143:G143,4,FALSE),"")</f>
        <v/>
      </c>
      <c r="C10" t="str">
        <f>IFERROR(VLOOKUP("Yes", 'Course planner'!B143:G143,5,FALSE),"")</f>
        <v/>
      </c>
      <c r="D10"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0" s="95"/>
    </row>
    <row r="11" spans="1:7" x14ac:dyDescent="0.2">
      <c r="A11" t="str">
        <f>IFERROR(VLOOKUP("YES",'Course planner'!$B42:G42,2,FALSE),"")</f>
        <v/>
      </c>
      <c r="B11" t="str">
        <f>IFERROR(VLOOKUP("YES",'Course planner'!$B42:G42,4,FALSE),"")</f>
        <v/>
      </c>
      <c r="C11" t="str">
        <f>IFERROR(VLOOKUP("Yes", 'Course planner'!B42:G42,5,FALSE),"")</f>
        <v/>
      </c>
      <c r="D11"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1" s="95"/>
    </row>
    <row r="12" spans="1:7" x14ac:dyDescent="0.2">
      <c r="A12" t="str">
        <f>IFERROR(VLOOKUP("YES",'Course planner'!$B91:G91,2,FALSE),"")</f>
        <v/>
      </c>
      <c r="B12" t="str">
        <f>IFERROR(VLOOKUP("YES",'Course planner'!$B91:G91,4,FALSE),"")</f>
        <v/>
      </c>
      <c r="C12" t="str">
        <f>IFERROR(VLOOKUP("Yes", 'Course planner'!B91:G91,5,FALSE),"")</f>
        <v/>
      </c>
      <c r="D12"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2" s="95"/>
    </row>
    <row r="13" spans="1:7" x14ac:dyDescent="0.2">
      <c r="A13" t="str">
        <f>IFERROR(VLOOKUP("YES",'Course planner'!$B48:G48,2,FALSE),"")</f>
        <v/>
      </c>
      <c r="B13" t="str">
        <f>IFERROR(VLOOKUP("YES",'Course planner'!$B48:G48,4,FALSE),"")</f>
        <v/>
      </c>
      <c r="C13" t="str">
        <f>IFERROR(VLOOKUP("Yes", 'Course planner'!B48:G48,5,FALSE),"")</f>
        <v/>
      </c>
      <c r="D13"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3" s="95"/>
    </row>
    <row r="14" spans="1:7" x14ac:dyDescent="0.2">
      <c r="A14" t="str">
        <f>IFERROR(VLOOKUP("YES",'Course planner'!$B88:G88,2,FALSE),"")</f>
        <v/>
      </c>
      <c r="B14" t="str">
        <f>IFERROR(VLOOKUP("YES",'Course planner'!$B88:G88,4,FALSE),"")</f>
        <v/>
      </c>
      <c r="C14" t="str">
        <f>IFERROR(VLOOKUP("Yes", 'Course planner'!B88:G88,5,FALSE),"")</f>
        <v/>
      </c>
      <c r="D14"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4" s="95"/>
    </row>
    <row r="15" spans="1:7" x14ac:dyDescent="0.2">
      <c r="A15" t="str">
        <f>IFERROR(VLOOKUP("YES",'Course planner'!$B109:G109,2,FALSE),"")</f>
        <v/>
      </c>
      <c r="B15" t="str">
        <f>IFERROR(VLOOKUP("YES",'Course planner'!$B109:G109,4,FALSE),"")</f>
        <v/>
      </c>
      <c r="C15" t="str">
        <f>IFERROR(VLOOKUP("Yes", 'Course planner'!B109:G109,5,FALSE),"")</f>
        <v/>
      </c>
      <c r="D15"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5" s="95"/>
    </row>
    <row r="16" spans="1:7" x14ac:dyDescent="0.2">
      <c r="A16" t="str">
        <f>IFERROR(VLOOKUP("YES",'Course planner'!$B130:G130,2,FALSE),"")</f>
        <v/>
      </c>
      <c r="B16" t="str">
        <f>IFERROR(VLOOKUP("YES",'Course planner'!$B130:G130,4,FALSE),"")</f>
        <v/>
      </c>
      <c r="C16" t="str">
        <f>IFERROR(VLOOKUP("Yes", 'Course planner'!B130:G130,5,FALSE),"")</f>
        <v/>
      </c>
      <c r="D16"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6" s="95"/>
    </row>
    <row r="17" spans="1:5" x14ac:dyDescent="0.2">
      <c r="A17" t="str">
        <f>IFERROR(VLOOKUP("YES",'Course planner'!$B47:G47,2,FALSE),"")</f>
        <v/>
      </c>
      <c r="B17" t="str">
        <f>IFERROR(VLOOKUP("YES",'Course planner'!$B47:G47,4,FALSE),"")</f>
        <v/>
      </c>
      <c r="C17" t="str">
        <f>IFERROR(VLOOKUP("Yes", 'Course planner'!B47:G47,5,FALSE),"")</f>
        <v/>
      </c>
      <c r="D17"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7" s="95"/>
    </row>
    <row r="18" spans="1:5" x14ac:dyDescent="0.2">
      <c r="A18" t="str">
        <f>IFERROR(VLOOKUP("YES",'Course planner'!$B78:G78,2,FALSE),"")</f>
        <v/>
      </c>
      <c r="B18" t="str">
        <f>IFERROR(VLOOKUP("YES",'Course planner'!$B78:G78,4,FALSE),"")</f>
        <v/>
      </c>
      <c r="C18" t="str">
        <f>IFERROR(VLOOKUP("Yes", 'Course planner'!B78:G78,5,FALSE),"")</f>
        <v/>
      </c>
      <c r="D18"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8" s="95"/>
    </row>
    <row r="19" spans="1:5" x14ac:dyDescent="0.2">
      <c r="A19" t="str">
        <f>IFERROR(VLOOKUP("YES",'Course planner'!$B46:G46,2,FALSE),"")</f>
        <v/>
      </c>
      <c r="B19" t="str">
        <f>IFERROR(VLOOKUP("YES",'Course planner'!$B46:G46,4,FALSE),"")</f>
        <v/>
      </c>
      <c r="C19" t="str">
        <f>IFERROR(VLOOKUP("Yes", 'Course planner'!B46:G46,5,FALSE),"")</f>
        <v/>
      </c>
      <c r="D19"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9" s="95"/>
    </row>
    <row r="20" spans="1:5" x14ac:dyDescent="0.2">
      <c r="A20" t="str">
        <f>IFERROR(VLOOKUP("YES",'Course planner'!$B45:G45,2,FALSE),"")</f>
        <v/>
      </c>
      <c r="B20" t="str">
        <f>IFERROR(VLOOKUP("YES",'Course planner'!$B45:G45,4,FALSE),"")</f>
        <v/>
      </c>
      <c r="C20" t="str">
        <f>IFERROR(VLOOKUP("Yes", 'Course planner'!B45:G45,5,FALSE),"")</f>
        <v/>
      </c>
      <c r="D20"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20" s="95"/>
    </row>
    <row r="21" spans="1:5" x14ac:dyDescent="0.2">
      <c r="A21" t="str">
        <f>IFERROR(VLOOKUP("YES",'Course planner'!$B121:G121,2,FALSE),"")</f>
        <v/>
      </c>
      <c r="B21" t="str">
        <f>IFERROR(VLOOKUP("YES",'Course planner'!$B121:G121,4,FALSE),"")</f>
        <v/>
      </c>
      <c r="C21" t="str">
        <f>IFERROR(VLOOKUP("Yes", 'Course planner'!B121:G121,5,FALSE),"")</f>
        <v/>
      </c>
      <c r="D21"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21" s="95"/>
    </row>
    <row r="22" spans="1:5" x14ac:dyDescent="0.2">
      <c r="A22" t="str">
        <f>IFERROR(VLOOKUP("YES",'Course planner'!$B44:G44,2,FALSE),"")</f>
        <v/>
      </c>
      <c r="B22" t="str">
        <f>IFERROR(VLOOKUP("YES",'Course planner'!$B44:G44,4,FALSE),"")</f>
        <v/>
      </c>
      <c r="C22" t="str">
        <f>IFERROR(VLOOKUP("Yes", 'Course planner'!B44:G44,5,FALSE),"")</f>
        <v/>
      </c>
      <c r="D22"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22" s="95"/>
    </row>
    <row r="23" spans="1:5" x14ac:dyDescent="0.2">
      <c r="A23" t="str">
        <f>IFERROR(VLOOKUP("YES",'Course planner'!$B43:G43,2,FALSE),"")</f>
        <v/>
      </c>
      <c r="B23" t="str">
        <f>IFERROR(VLOOKUP("YES",'Course planner'!$B43:G43,4,FALSE),"")</f>
        <v/>
      </c>
      <c r="C23" t="str">
        <f>IFERROR(VLOOKUP("Yes", 'Course planner'!B43:G43,5,FALSE),"")</f>
        <v/>
      </c>
      <c r="D23"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23" s="95"/>
    </row>
    <row r="24" spans="1:5" x14ac:dyDescent="0.2">
      <c r="A24" t="str">
        <f>IFERROR(VLOOKUP("YES",'Course planner'!$B32:G32,2,FALSE),"")</f>
        <v/>
      </c>
      <c r="B24" t="str">
        <f>IFERROR(VLOOKUP("YES",'Course planner'!$B32:G32,4,FALSE),"")</f>
        <v/>
      </c>
      <c r="C24" t="str">
        <f>IFERROR(VLOOKUP("Yes", 'Course planner'!B32:G32,5,FALSE),"")</f>
        <v/>
      </c>
      <c r="D24"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24" s="95"/>
    </row>
    <row r="25" spans="1:5" x14ac:dyDescent="0.2">
      <c r="A25" t="str">
        <f>IFERROR(VLOOKUP("YES",'Course planner'!$B33:G33,2,FALSE),"")</f>
        <v/>
      </c>
      <c r="B25" t="str">
        <f>IFERROR(VLOOKUP("YES",'Course planner'!$B33:G33,4,FALSE),"")</f>
        <v/>
      </c>
      <c r="C25" t="str">
        <f>IFERROR(VLOOKUP("Yes", 'Course planner'!B33:G33,5,FALSE),"")</f>
        <v/>
      </c>
      <c r="D25"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25" s="95"/>
    </row>
    <row r="26" spans="1:5" x14ac:dyDescent="0.2">
      <c r="A26" t="str">
        <f>IFERROR(VLOOKUP("YES",'Course planner'!$B34:G34,2,FALSE),"")</f>
        <v/>
      </c>
      <c r="B26" t="str">
        <f>IFERROR(VLOOKUP("YES",'Course planner'!$B34:G34,4,FALSE),"")</f>
        <v/>
      </c>
      <c r="C26" t="str">
        <f>IFERROR(VLOOKUP("Yes", 'Course planner'!B34:G34,5,FALSE),"")</f>
        <v/>
      </c>
      <c r="D26"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26" s="95"/>
    </row>
    <row r="27" spans="1:5" x14ac:dyDescent="0.2">
      <c r="A27" t="str">
        <f>IFERROR(VLOOKUP("YES",'Course planner'!$B35:G35,2,FALSE),"")</f>
        <v/>
      </c>
      <c r="B27" t="str">
        <f>IFERROR(VLOOKUP("YES",'Course planner'!$B35:G35,4,FALSE),"")</f>
        <v/>
      </c>
      <c r="C27" t="str">
        <f>IFERROR(VLOOKUP("Yes", 'Course planner'!B35:G35,5,FALSE),"")</f>
        <v/>
      </c>
      <c r="D27"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27" s="95"/>
    </row>
    <row r="28" spans="1:5" x14ac:dyDescent="0.2">
      <c r="A28" t="str">
        <f>IFERROR(VLOOKUP("YES",'Course planner'!$B36:G36,2,FALSE),"")</f>
        <v/>
      </c>
      <c r="B28" t="str">
        <f>IFERROR(VLOOKUP("YES",'Course planner'!$B36:G36,4,FALSE),"")</f>
        <v/>
      </c>
      <c r="C28" t="str">
        <f>IFERROR(VLOOKUP("Yes", 'Course planner'!B36:G36,5,FALSE),"")</f>
        <v/>
      </c>
      <c r="D28"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28" s="95"/>
    </row>
    <row r="29" spans="1:5" x14ac:dyDescent="0.2">
      <c r="A29" t="str">
        <f>IFERROR(VLOOKUP("YES",'Course planner'!$B37:G37,2,FALSE),"")</f>
        <v/>
      </c>
      <c r="B29" t="str">
        <f>IFERROR(VLOOKUP("YES",'Course planner'!$B37:G37,4,FALSE),"")</f>
        <v/>
      </c>
      <c r="C29" t="str">
        <f>IFERROR(VLOOKUP("Yes", 'Course planner'!B37:G37,5,FALSE),"")</f>
        <v/>
      </c>
      <c r="D29"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29" s="95"/>
    </row>
    <row r="30" spans="1:5" x14ac:dyDescent="0.2">
      <c r="A30" t="str">
        <f>IFERROR(VLOOKUP("YES",'Course planner'!$B38:G38,2,FALSE),"")</f>
        <v/>
      </c>
      <c r="B30" t="str">
        <f>IFERROR(VLOOKUP("YES",'Course planner'!$B38:G38,4,FALSE),"")</f>
        <v/>
      </c>
      <c r="C30" t="str">
        <f>IFERROR(VLOOKUP("Yes", 'Course planner'!B38:G38,5,FALSE),"")</f>
        <v/>
      </c>
      <c r="D30"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30" s="95"/>
    </row>
    <row r="31" spans="1:5" x14ac:dyDescent="0.2">
      <c r="A31" t="str">
        <f>IFERROR(VLOOKUP("YES",'Course planner'!$B39:G39,2,FALSE),"")</f>
        <v/>
      </c>
      <c r="B31" t="str">
        <f>IFERROR(VLOOKUP("YES",'Course planner'!$B39:G39,4,FALSE),"")</f>
        <v/>
      </c>
      <c r="C31" t="str">
        <f>IFERROR(VLOOKUP("Yes", 'Course planner'!B39:G39,5,FALSE),"")</f>
        <v/>
      </c>
      <c r="D31"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31" s="95"/>
    </row>
    <row r="32" spans="1:5" x14ac:dyDescent="0.2">
      <c r="A32" t="str">
        <f>IFERROR(VLOOKUP("YES",'Course planner'!$B40:G40,2,FALSE),"")</f>
        <v/>
      </c>
      <c r="B32" t="str">
        <f>IFERROR(VLOOKUP("YES",'Course planner'!$B40:G40,4,FALSE),"")</f>
        <v/>
      </c>
      <c r="C32" t="str">
        <f>IFERROR(VLOOKUP("Yes", 'Course planner'!B40:G40,5,FALSE),"")</f>
        <v/>
      </c>
      <c r="D32"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32" s="95"/>
    </row>
    <row r="33" spans="1:5" x14ac:dyDescent="0.2">
      <c r="A33" t="str">
        <f>IFERROR(VLOOKUP("YES",'Course planner'!$B41:G41,2,FALSE),"")</f>
        <v/>
      </c>
      <c r="B33" t="str">
        <f>IFERROR(VLOOKUP("YES",'Course planner'!$B41:G41,4,FALSE),"")</f>
        <v/>
      </c>
      <c r="C33" t="str">
        <f>IFERROR(VLOOKUP("Yes", 'Course planner'!B41:G41,5,FALSE),"")</f>
        <v/>
      </c>
      <c r="D33"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33" s="95"/>
    </row>
    <row r="34" spans="1:5" x14ac:dyDescent="0.2">
      <c r="A34" t="str">
        <f>IFERROR(VLOOKUP("YES",'Course planner'!$B49:G49,2,FALSE),"")</f>
        <v/>
      </c>
      <c r="B34" t="str">
        <f>IFERROR(VLOOKUP("YES",'Course planner'!$B49:G49,4,FALSE),"")</f>
        <v/>
      </c>
      <c r="C34" t="str">
        <f>IFERROR(VLOOKUP("Yes", 'Course planner'!B49:G49,5,FALSE),"")</f>
        <v/>
      </c>
      <c r="D34"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34" s="95"/>
    </row>
    <row r="35" spans="1:5" x14ac:dyDescent="0.2">
      <c r="A35" t="str">
        <f>IFERROR(VLOOKUP("YES",'Course planner'!$B50:G50,2,FALSE),"")</f>
        <v/>
      </c>
      <c r="B35" t="str">
        <f>IFERROR(VLOOKUP("YES",'Course planner'!$B50:G50,4,FALSE),"")</f>
        <v/>
      </c>
      <c r="C35" t="str">
        <f>IFERROR(VLOOKUP("Yes", 'Course planner'!B50:G50,5,FALSE),"")</f>
        <v/>
      </c>
      <c r="D35"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35" s="95"/>
    </row>
    <row r="36" spans="1:5" x14ac:dyDescent="0.2">
      <c r="A36" t="str">
        <f>IFERROR(VLOOKUP("YES",'Course planner'!$B51:G51,2,FALSE),"")</f>
        <v/>
      </c>
      <c r="B36" t="str">
        <f>IFERROR(VLOOKUP("YES",'Course planner'!$B51:G51,4,FALSE),"")</f>
        <v/>
      </c>
      <c r="C36" t="str">
        <f>IFERROR(VLOOKUP("Yes", 'Course planner'!B51:G51,5,FALSE),"")</f>
        <v/>
      </c>
      <c r="D36"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36" s="95"/>
    </row>
    <row r="37" spans="1:5" x14ac:dyDescent="0.2">
      <c r="A37" t="str">
        <f>IFERROR(VLOOKUP("YES",'Course planner'!$B52:G52,2,FALSE),"")</f>
        <v/>
      </c>
      <c r="B37" t="str">
        <f>IFERROR(VLOOKUP("YES",'Course planner'!$B52:G52,4,FALSE),"")</f>
        <v/>
      </c>
      <c r="C37" t="str">
        <f>IFERROR(VLOOKUP("Yes", 'Course planner'!B52:G52,5,FALSE),"")</f>
        <v/>
      </c>
      <c r="D37"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37" s="95"/>
    </row>
    <row r="38" spans="1:5" x14ac:dyDescent="0.2">
      <c r="A38" t="str">
        <f>IFERROR(VLOOKUP("YES",'Course planner'!$B53:G53,2,FALSE),"")</f>
        <v/>
      </c>
      <c r="B38" t="str">
        <f>IFERROR(VLOOKUP("YES",'Course planner'!$B53:G53,4,FALSE),"")</f>
        <v/>
      </c>
      <c r="C38" t="str">
        <f>IFERROR(VLOOKUP("Yes", 'Course planner'!B53:G53,5,FALSE),"")</f>
        <v/>
      </c>
      <c r="D38"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38" s="95"/>
    </row>
    <row r="39" spans="1:5" x14ac:dyDescent="0.2">
      <c r="A39" t="str">
        <f>IFERROR(VLOOKUP("YES",'Course planner'!$B54:G54,2,FALSE),"")</f>
        <v/>
      </c>
      <c r="B39" t="str">
        <f>IFERROR(VLOOKUP("YES",'Course planner'!$B54:G54,4,FALSE),"")</f>
        <v/>
      </c>
      <c r="C39" t="str">
        <f>IFERROR(VLOOKUP("Yes", 'Course planner'!B54:G54,5,FALSE),"")</f>
        <v/>
      </c>
      <c r="D39"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39" s="95"/>
    </row>
    <row r="40" spans="1:5" x14ac:dyDescent="0.2">
      <c r="A40" t="str">
        <f>IFERROR(VLOOKUP("YES",'Course planner'!$B55:G55,2,FALSE),"")</f>
        <v/>
      </c>
      <c r="B40" t="str">
        <f>IFERROR(VLOOKUP("YES",'Course planner'!$B55:G55,4,FALSE),"")</f>
        <v/>
      </c>
      <c r="C40" t="str">
        <f>IFERROR(VLOOKUP("Yes", 'Course planner'!B55:G55,5,FALSE),"")</f>
        <v/>
      </c>
      <c r="D40"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40" s="95"/>
    </row>
    <row r="41" spans="1:5" x14ac:dyDescent="0.2">
      <c r="A41" t="str">
        <f>IFERROR(VLOOKUP("YES",'Course planner'!$B56:G56,2,FALSE),"")</f>
        <v/>
      </c>
      <c r="B41" t="str">
        <f>IFERROR(VLOOKUP("YES",'Course planner'!$B56:G56,4,FALSE),"")</f>
        <v/>
      </c>
      <c r="C41" t="str">
        <f>IFERROR(VLOOKUP("Yes", 'Course planner'!B56:G56,5,FALSE),"")</f>
        <v/>
      </c>
      <c r="D41"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41" s="95"/>
    </row>
    <row r="42" spans="1:5" x14ac:dyDescent="0.2">
      <c r="A42" t="str">
        <f>IFERROR(VLOOKUP("YES",'Course planner'!$B57:G57,2,FALSE),"")</f>
        <v/>
      </c>
      <c r="B42" t="str">
        <f>IFERROR(VLOOKUP("YES",'Course planner'!$B57:G57,4,FALSE),"")</f>
        <v/>
      </c>
      <c r="C42" t="str">
        <f>IFERROR(VLOOKUP("Yes", 'Course planner'!B57:G57,5,FALSE),"")</f>
        <v/>
      </c>
      <c r="D42"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42" s="95"/>
    </row>
    <row r="43" spans="1:5" x14ac:dyDescent="0.2">
      <c r="A43" t="str">
        <f>IFERROR(VLOOKUP("YES",'Course planner'!$B58:G58,2,FALSE),"")</f>
        <v/>
      </c>
      <c r="B43" t="str">
        <f>IFERROR(VLOOKUP("YES",'Course planner'!$B58:G58,4,FALSE),"")</f>
        <v/>
      </c>
      <c r="C43" t="str">
        <f>IFERROR(VLOOKUP("Yes", 'Course planner'!B58:G58,5,FALSE),"")</f>
        <v/>
      </c>
      <c r="D43"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43" s="95"/>
    </row>
    <row r="44" spans="1:5" x14ac:dyDescent="0.2">
      <c r="A44" t="str">
        <f>IFERROR(VLOOKUP("YES",'Course planner'!$B59:G59,2,FALSE),"")</f>
        <v/>
      </c>
      <c r="B44" t="str">
        <f>IFERROR(VLOOKUP("YES",'Course planner'!$B59:G59,4,FALSE),"")</f>
        <v/>
      </c>
      <c r="C44" t="str">
        <f>IFERROR(VLOOKUP("Yes", 'Course planner'!B59:G59,5,FALSE),"")</f>
        <v/>
      </c>
      <c r="D44"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44" s="95"/>
    </row>
    <row r="45" spans="1:5" x14ac:dyDescent="0.2">
      <c r="A45" t="str">
        <f>IFERROR(VLOOKUP("YES",'Course planner'!$B60:G60,2,FALSE),"")</f>
        <v/>
      </c>
      <c r="B45" t="str">
        <f>IFERROR(VLOOKUP("YES",'Course planner'!$B60:G60,4,FALSE),"")</f>
        <v/>
      </c>
      <c r="C45" t="str">
        <f>IFERROR(VLOOKUP("Yes", 'Course planner'!B60:G60,5,FALSE),"")</f>
        <v/>
      </c>
      <c r="D45"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45" s="95"/>
    </row>
    <row r="46" spans="1:5" x14ac:dyDescent="0.2">
      <c r="A46" t="str">
        <f>IFERROR(VLOOKUP("YES",'Course planner'!$B61:G61,2,FALSE),"")</f>
        <v/>
      </c>
      <c r="B46" t="str">
        <f>IFERROR(VLOOKUP("YES",'Course planner'!$B61:G61,4,FALSE),"")</f>
        <v/>
      </c>
      <c r="C46" t="str">
        <f>IFERROR(VLOOKUP("Yes", 'Course planner'!B61:G61,5,FALSE),"")</f>
        <v/>
      </c>
      <c r="D46"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46" s="95"/>
    </row>
    <row r="47" spans="1:5" x14ac:dyDescent="0.2">
      <c r="A47" t="str">
        <f>IFERROR(VLOOKUP("YES",'Course planner'!$B62:G62,2,FALSE),"")</f>
        <v/>
      </c>
      <c r="B47" t="str">
        <f>IFERROR(VLOOKUP("YES",'Course planner'!$B62:G62,4,FALSE),"")</f>
        <v/>
      </c>
      <c r="C47" t="str">
        <f>IFERROR(VLOOKUP("Yes", 'Course planner'!B62:G62,5,FALSE),"")</f>
        <v/>
      </c>
      <c r="D47"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47" s="95"/>
    </row>
    <row r="48" spans="1:5" x14ac:dyDescent="0.2">
      <c r="A48" t="str">
        <f>IFERROR(VLOOKUP("YES",'Course planner'!$B63:G63,2,FALSE),"")</f>
        <v/>
      </c>
      <c r="B48" t="str">
        <f>IFERROR(VLOOKUP("YES",'Course planner'!$B63:G63,4,FALSE),"")</f>
        <v/>
      </c>
      <c r="C48" t="str">
        <f>IFERROR(VLOOKUP("Yes", 'Course planner'!B63:G63,5,FALSE),"")</f>
        <v/>
      </c>
      <c r="D48"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48" s="95"/>
    </row>
    <row r="49" spans="1:5" x14ac:dyDescent="0.2">
      <c r="A49" t="str">
        <f>IFERROR(VLOOKUP("YES",'Course planner'!$B64:G64,2,FALSE),"")</f>
        <v/>
      </c>
      <c r="B49" t="str">
        <f>IFERROR(VLOOKUP("YES",'Course planner'!$B64:G64,4,FALSE),"")</f>
        <v/>
      </c>
      <c r="C49" t="str">
        <f>IFERROR(VLOOKUP("Yes", 'Course planner'!B64:G64,5,FALSE),"")</f>
        <v/>
      </c>
      <c r="D49"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49" s="95"/>
    </row>
    <row r="50" spans="1:5" x14ac:dyDescent="0.2">
      <c r="A50" t="str">
        <f>IFERROR(VLOOKUP("YES",'Course planner'!$B65:G65,2,FALSE),"")</f>
        <v/>
      </c>
      <c r="B50" t="str">
        <f>IFERROR(VLOOKUP("YES",'Course planner'!$B65:G65,4,FALSE),"")</f>
        <v/>
      </c>
      <c r="C50" t="str">
        <f>IFERROR(VLOOKUP("Yes", 'Course planner'!B65:G65,5,FALSE),"")</f>
        <v/>
      </c>
      <c r="D50"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50" s="95"/>
    </row>
    <row r="51" spans="1:5" x14ac:dyDescent="0.2">
      <c r="A51" t="str">
        <f>IFERROR(VLOOKUP("YES",'Course planner'!$B66:G66,2,FALSE),"")</f>
        <v/>
      </c>
      <c r="B51" t="str">
        <f>IFERROR(VLOOKUP("YES",'Course planner'!$B66:G66,4,FALSE),"")</f>
        <v/>
      </c>
      <c r="C51" t="str">
        <f>IFERROR(VLOOKUP("Yes", 'Course planner'!B66:G66,5,FALSE),"")</f>
        <v/>
      </c>
      <c r="D51"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51" s="95"/>
    </row>
    <row r="52" spans="1:5" x14ac:dyDescent="0.2">
      <c r="A52" t="str">
        <f>IFERROR(VLOOKUP("YES",'Course planner'!$B67:G67,2,FALSE),"")</f>
        <v/>
      </c>
      <c r="B52" t="str">
        <f>IFERROR(VLOOKUP("YES",'Course planner'!$B67:G67,4,FALSE),"")</f>
        <v/>
      </c>
      <c r="C52" t="str">
        <f>IFERROR(VLOOKUP("Yes", 'Course planner'!B67:G67,5,FALSE),"")</f>
        <v/>
      </c>
      <c r="D52"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52" s="95"/>
    </row>
    <row r="53" spans="1:5" x14ac:dyDescent="0.2">
      <c r="A53" t="str">
        <f>IFERROR(VLOOKUP("YES",'Course planner'!$B68:G68,2,FALSE),"")</f>
        <v/>
      </c>
      <c r="B53" t="str">
        <f>IFERROR(VLOOKUP("YES",'Course planner'!$B68:G68,4,FALSE),"")</f>
        <v/>
      </c>
      <c r="C53" t="str">
        <f>IFERROR(VLOOKUP("Yes", 'Course planner'!B68:G68,5,FALSE),"")</f>
        <v/>
      </c>
      <c r="D53"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53" s="95"/>
    </row>
    <row r="54" spans="1:5" x14ac:dyDescent="0.2">
      <c r="A54" t="str">
        <f>IFERROR(VLOOKUP("YES",'Course planner'!$B69:G69,2,FALSE),"")</f>
        <v/>
      </c>
      <c r="B54" t="str">
        <f>IFERROR(VLOOKUP("YES",'Course planner'!$B69:G69,4,FALSE),"")</f>
        <v/>
      </c>
      <c r="C54" t="str">
        <f>IFERROR(VLOOKUP("Yes", 'Course planner'!B69:G69,5,FALSE),"")</f>
        <v/>
      </c>
      <c r="D54"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54" s="95"/>
    </row>
    <row r="55" spans="1:5" x14ac:dyDescent="0.2">
      <c r="A55" t="str">
        <f>IFERROR(VLOOKUP("YES",'Course planner'!$B70:G70,2,FALSE),"")</f>
        <v/>
      </c>
      <c r="B55" t="str">
        <f>IFERROR(VLOOKUP("YES",'Course planner'!$B70:G70,4,FALSE),"")</f>
        <v/>
      </c>
      <c r="C55" t="str">
        <f>IFERROR(VLOOKUP("Yes", 'Course planner'!B70:G70,5,FALSE),"")</f>
        <v/>
      </c>
      <c r="D55"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55" s="95"/>
    </row>
    <row r="56" spans="1:5" x14ac:dyDescent="0.2">
      <c r="A56" t="str">
        <f>IFERROR(VLOOKUP("YES",'Course planner'!$B71:G71,2,FALSE),"")</f>
        <v/>
      </c>
      <c r="B56" t="str">
        <f>IFERROR(VLOOKUP("YES",'Course planner'!$B71:G71,4,FALSE),"")</f>
        <v/>
      </c>
      <c r="C56" t="str">
        <f>IFERROR(VLOOKUP("Yes", 'Course planner'!B71:G71,5,FALSE),"")</f>
        <v/>
      </c>
      <c r="D56"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56" s="95"/>
    </row>
    <row r="57" spans="1:5" x14ac:dyDescent="0.2">
      <c r="A57" t="str">
        <f>IFERROR(VLOOKUP("YES",'Course planner'!$B72:G72,2,FALSE),"")</f>
        <v/>
      </c>
      <c r="B57" t="str">
        <f>IFERROR(VLOOKUP("YES",'Course planner'!$B72:G72,4,FALSE),"")</f>
        <v/>
      </c>
      <c r="C57" t="str">
        <f>IFERROR(VLOOKUP("Yes", 'Course planner'!B72:G72,5,FALSE),"")</f>
        <v/>
      </c>
      <c r="D57"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57" s="95"/>
    </row>
    <row r="58" spans="1:5" x14ac:dyDescent="0.2">
      <c r="A58" t="str">
        <f>IFERROR(VLOOKUP("YES",'Course planner'!$B73:G73,2,FALSE),"")</f>
        <v/>
      </c>
      <c r="B58" t="str">
        <f>IFERROR(VLOOKUP("YES",'Course planner'!$B73:G73,4,FALSE),"")</f>
        <v/>
      </c>
      <c r="C58" t="str">
        <f>IFERROR(VLOOKUP("Yes", 'Course planner'!B73:G73,5,FALSE),"")</f>
        <v/>
      </c>
      <c r="D58"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58" s="95"/>
    </row>
    <row r="59" spans="1:5" x14ac:dyDescent="0.2">
      <c r="A59" t="str">
        <f>IFERROR(VLOOKUP("YES",'Course planner'!$B74:G74,2,FALSE),"")</f>
        <v/>
      </c>
      <c r="B59" t="str">
        <f>IFERROR(VLOOKUP("YES",'Course planner'!$B74:G74,4,FALSE),"")</f>
        <v/>
      </c>
      <c r="C59" t="str">
        <f>IFERROR(VLOOKUP("Yes", 'Course planner'!B74:G74,5,FALSE),"")</f>
        <v/>
      </c>
      <c r="D59"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59" s="95"/>
    </row>
    <row r="60" spans="1:5" x14ac:dyDescent="0.2">
      <c r="A60" t="str">
        <f>IFERROR(VLOOKUP("YES",'Course planner'!$B75:G75,2,FALSE),"")</f>
        <v/>
      </c>
      <c r="B60" t="str">
        <f>IFERROR(VLOOKUP("YES",'Course planner'!$B75:G75,4,FALSE),"")</f>
        <v/>
      </c>
      <c r="C60" t="str">
        <f>IFERROR(VLOOKUP("Yes", 'Course planner'!B75:G75,5,FALSE),"")</f>
        <v/>
      </c>
      <c r="D60"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60" s="95"/>
    </row>
    <row r="61" spans="1:5" x14ac:dyDescent="0.2">
      <c r="A61" t="str">
        <f>IFERROR(VLOOKUP("YES",'Course planner'!$B76:G76,2,FALSE),"")</f>
        <v/>
      </c>
      <c r="B61" t="str">
        <f>IFERROR(VLOOKUP("YES",'Course planner'!$B76:G76,4,FALSE),"")</f>
        <v/>
      </c>
      <c r="C61" t="str">
        <f>IFERROR(VLOOKUP("Yes", 'Course planner'!B76:G76,5,FALSE),"")</f>
        <v/>
      </c>
      <c r="D61"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61" s="95"/>
    </row>
    <row r="62" spans="1:5" x14ac:dyDescent="0.2">
      <c r="A62" t="str">
        <f>IFERROR(VLOOKUP("YES",'Course planner'!$B77:G77,2,FALSE),"")</f>
        <v/>
      </c>
      <c r="B62" t="str">
        <f>IFERROR(VLOOKUP("YES",'Course planner'!$B77:G77,4,FALSE),"")</f>
        <v/>
      </c>
      <c r="C62" t="str">
        <f>IFERROR(VLOOKUP("Yes", 'Course planner'!B77:G77,5,FALSE),"")</f>
        <v/>
      </c>
      <c r="D62"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62" s="95"/>
    </row>
    <row r="63" spans="1:5" x14ac:dyDescent="0.2">
      <c r="A63" t="str">
        <f>IFERROR(VLOOKUP("YES",'Course planner'!$B79:G79,2,FALSE),"")</f>
        <v/>
      </c>
      <c r="B63" t="str">
        <f>IFERROR(VLOOKUP("YES",'Course planner'!$B79:G79,4,FALSE),"")</f>
        <v/>
      </c>
      <c r="C63" t="str">
        <f>IFERROR(VLOOKUP("Yes", 'Course planner'!B79:G79,5,FALSE),"")</f>
        <v/>
      </c>
      <c r="D63"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63" s="95"/>
    </row>
    <row r="64" spans="1:5" x14ac:dyDescent="0.2">
      <c r="A64" t="str">
        <f>IFERROR(VLOOKUP("YES",'Course planner'!$B80:G80,2,FALSE),"")</f>
        <v/>
      </c>
      <c r="B64" t="str">
        <f>IFERROR(VLOOKUP("YES",'Course planner'!$B80:G80,4,FALSE),"")</f>
        <v/>
      </c>
      <c r="C64" t="str">
        <f>IFERROR(VLOOKUP("Yes", 'Course planner'!B80:G80,5,FALSE),"")</f>
        <v/>
      </c>
      <c r="D64"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64" s="95"/>
    </row>
    <row r="65" spans="1:5" x14ac:dyDescent="0.2">
      <c r="A65" t="str">
        <f>IFERROR(VLOOKUP("YES",'Course planner'!$B81:G81,2,FALSE),"")</f>
        <v/>
      </c>
      <c r="B65" t="str">
        <f>IFERROR(VLOOKUP("YES",'Course planner'!$B81:G81,4,FALSE),"")</f>
        <v/>
      </c>
      <c r="C65" t="str">
        <f>IFERROR(VLOOKUP("Yes", 'Course planner'!B81:G81,5,FALSE),"")</f>
        <v/>
      </c>
      <c r="D65"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65" s="95"/>
    </row>
    <row r="66" spans="1:5" x14ac:dyDescent="0.2">
      <c r="A66" t="str">
        <f>IFERROR(VLOOKUP("YES",'Course planner'!$B82:G82,2,FALSE),"")</f>
        <v/>
      </c>
      <c r="B66" t="str">
        <f>IFERROR(VLOOKUP("YES",'Course planner'!$B82:G82,4,FALSE),"")</f>
        <v/>
      </c>
      <c r="C66" t="str">
        <f>IFERROR(VLOOKUP("Yes", 'Course planner'!B82:G82,5,FALSE),"")</f>
        <v/>
      </c>
      <c r="D66"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66" s="95"/>
    </row>
    <row r="67" spans="1:5" x14ac:dyDescent="0.2">
      <c r="A67" t="str">
        <f>IFERROR(VLOOKUP("YES",'Course planner'!$B83:G83,2,FALSE),"")</f>
        <v/>
      </c>
      <c r="B67" t="str">
        <f>IFERROR(VLOOKUP("YES",'Course planner'!$B83:G83,4,FALSE),"")</f>
        <v/>
      </c>
      <c r="C67" t="str">
        <f>IFERROR(VLOOKUP("Yes", 'Course planner'!B83:G83,5,FALSE),"")</f>
        <v/>
      </c>
      <c r="D67"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67" s="95"/>
    </row>
    <row r="68" spans="1:5" x14ac:dyDescent="0.2">
      <c r="A68" t="str">
        <f>IFERROR(VLOOKUP("YES",'Course planner'!$B84:G84,2,FALSE),"")</f>
        <v/>
      </c>
      <c r="B68" t="str">
        <f>IFERROR(VLOOKUP("YES",'Course planner'!$B84:G84,4,FALSE),"")</f>
        <v/>
      </c>
      <c r="C68" t="str">
        <f>IFERROR(VLOOKUP("Yes", 'Course planner'!B84:G84,5,FALSE),"")</f>
        <v/>
      </c>
      <c r="D68"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68" s="95"/>
    </row>
    <row r="69" spans="1:5" x14ac:dyDescent="0.2">
      <c r="A69" t="str">
        <f>IFERROR(VLOOKUP("YES",'Course planner'!$B85:G85,2,FALSE),"")</f>
        <v/>
      </c>
      <c r="B69" t="str">
        <f>IFERROR(VLOOKUP("YES",'Course planner'!$B85:G85,4,FALSE),"")</f>
        <v/>
      </c>
      <c r="C69" t="str">
        <f>IFERROR(VLOOKUP("Yes", 'Course planner'!B85:G85,5,FALSE),"")</f>
        <v/>
      </c>
      <c r="D69"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69" s="95"/>
    </row>
    <row r="70" spans="1:5" x14ac:dyDescent="0.2">
      <c r="A70" t="str">
        <f>IFERROR(VLOOKUP("YES",'Course planner'!$B86:G86,2,FALSE),"")</f>
        <v/>
      </c>
      <c r="B70" t="str">
        <f>IFERROR(VLOOKUP("YES",'Course planner'!$B86:G86,4,FALSE),"")</f>
        <v/>
      </c>
      <c r="C70" t="str">
        <f>IFERROR(VLOOKUP("Yes", 'Course planner'!B86:G86,5,FALSE),"")</f>
        <v/>
      </c>
      <c r="D70"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70" s="95"/>
    </row>
    <row r="71" spans="1:5" x14ac:dyDescent="0.2">
      <c r="A71" t="str">
        <f>IFERROR(VLOOKUP("YES",'Course planner'!$B87:G87,2,FALSE),"")</f>
        <v/>
      </c>
      <c r="B71" t="str">
        <f>IFERROR(VLOOKUP("YES",'Course planner'!$B87:G87,4,FALSE),"")</f>
        <v/>
      </c>
      <c r="C71" t="str">
        <f>IFERROR(VLOOKUP("Yes", 'Course planner'!B87:G87,5,FALSE),"")</f>
        <v/>
      </c>
      <c r="D71"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71" s="95"/>
    </row>
    <row r="72" spans="1:5" x14ac:dyDescent="0.2">
      <c r="A72" t="str">
        <f>IFERROR(VLOOKUP("YES",'Course planner'!$B89:G89,2,FALSE),"")</f>
        <v/>
      </c>
      <c r="B72" t="str">
        <f>IFERROR(VLOOKUP("YES",'Course planner'!$B89:G89,4,FALSE),"")</f>
        <v/>
      </c>
      <c r="C72" t="str">
        <f>IFERROR(VLOOKUP("Yes", 'Course planner'!B89:G89,5,FALSE),"")</f>
        <v/>
      </c>
      <c r="D72"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72" s="95"/>
    </row>
    <row r="73" spans="1:5" x14ac:dyDescent="0.2">
      <c r="A73" t="str">
        <f>IFERROR(VLOOKUP("YES",'Course planner'!$B90:G90,2,FALSE),"")</f>
        <v/>
      </c>
      <c r="B73" t="str">
        <f>IFERROR(VLOOKUP("YES",'Course planner'!$B90:G90,4,FALSE),"")</f>
        <v/>
      </c>
      <c r="C73" t="str">
        <f>IFERROR(VLOOKUP("Yes", 'Course planner'!B90:G90,5,FALSE),"")</f>
        <v/>
      </c>
      <c r="D73"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73" s="95"/>
    </row>
    <row r="74" spans="1:5" x14ac:dyDescent="0.2">
      <c r="A74" t="str">
        <f>IFERROR(VLOOKUP("YES",'Course planner'!$B92:G92,2,FALSE),"")</f>
        <v/>
      </c>
      <c r="B74" t="str">
        <f>IFERROR(VLOOKUP("YES",'Course planner'!$B92:G92,4,FALSE),"")</f>
        <v/>
      </c>
      <c r="C74" t="str">
        <f>IFERROR(VLOOKUP("Yes", 'Course planner'!B92:G92,5,FALSE),"")</f>
        <v/>
      </c>
      <c r="D74"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74" s="95"/>
    </row>
    <row r="75" spans="1:5" x14ac:dyDescent="0.2">
      <c r="A75" t="str">
        <f>IFERROR(VLOOKUP("YES",'Course planner'!$B93:G93,2,FALSE),"")</f>
        <v/>
      </c>
      <c r="B75" t="str">
        <f>IFERROR(VLOOKUP("YES",'Course planner'!$B93:G93,4,FALSE),"")</f>
        <v/>
      </c>
      <c r="C75" t="str">
        <f>IFERROR(VLOOKUP("Yes", 'Course planner'!B93:G93,5,FALSE),"")</f>
        <v/>
      </c>
      <c r="D75"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75" s="95"/>
    </row>
    <row r="76" spans="1:5" x14ac:dyDescent="0.2">
      <c r="A76" t="str">
        <f>IFERROR(VLOOKUP("YES",'Course planner'!$B94:G94,2,FALSE),"")</f>
        <v/>
      </c>
      <c r="B76" t="str">
        <f>IFERROR(VLOOKUP("YES",'Course planner'!$B94:G94,4,FALSE),"")</f>
        <v/>
      </c>
      <c r="C76" t="str">
        <f>IFERROR(VLOOKUP("Yes", 'Course planner'!B94:G94,5,FALSE),"")</f>
        <v/>
      </c>
      <c r="D76"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76" s="95"/>
    </row>
    <row r="77" spans="1:5" x14ac:dyDescent="0.2">
      <c r="A77" t="str">
        <f>IFERROR(VLOOKUP("YES",'Course planner'!$B95:G95,2,FALSE),"")</f>
        <v/>
      </c>
      <c r="B77" t="str">
        <f>IFERROR(VLOOKUP("YES",'Course planner'!$B95:G95,4,FALSE),"")</f>
        <v/>
      </c>
      <c r="C77" t="str">
        <f>IFERROR(VLOOKUP("Yes", 'Course planner'!B95:G95,5,FALSE),"")</f>
        <v/>
      </c>
      <c r="D77"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77" s="95"/>
    </row>
    <row r="78" spans="1:5" x14ac:dyDescent="0.2">
      <c r="A78" t="str">
        <f>IFERROR(VLOOKUP("YES",'Course planner'!$B96:G96,2,FALSE),"")</f>
        <v/>
      </c>
      <c r="B78" t="str">
        <f>IFERROR(VLOOKUP("YES",'Course planner'!$B96:G96,4,FALSE),"")</f>
        <v/>
      </c>
      <c r="C78" t="str">
        <f>IFERROR(VLOOKUP("Yes", 'Course planner'!B96:G96,5,FALSE),"")</f>
        <v/>
      </c>
      <c r="D78"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78" s="95"/>
    </row>
    <row r="79" spans="1:5" x14ac:dyDescent="0.2">
      <c r="A79" t="str">
        <f>IFERROR(VLOOKUP("YES",'Course planner'!$B97:G97,2,FALSE),"")</f>
        <v/>
      </c>
      <c r="B79" t="str">
        <f>IFERROR(VLOOKUP("YES",'Course planner'!$B97:G97,4,FALSE),"")</f>
        <v/>
      </c>
      <c r="C79" t="str">
        <f>IFERROR(VLOOKUP("Yes", 'Course planner'!B97:G97,5,FALSE),"")</f>
        <v/>
      </c>
      <c r="D79"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79" s="95"/>
    </row>
    <row r="80" spans="1:5" x14ac:dyDescent="0.2">
      <c r="A80" t="str">
        <f>IFERROR(VLOOKUP("YES",'Course planner'!$B98:G98,2,FALSE),"")</f>
        <v/>
      </c>
      <c r="B80" t="str">
        <f>IFERROR(VLOOKUP("YES",'Course planner'!$B98:G98,4,FALSE),"")</f>
        <v/>
      </c>
      <c r="C80" t="str">
        <f>IFERROR(VLOOKUP("Yes", 'Course planner'!B98:G98,5,FALSE),"")</f>
        <v/>
      </c>
      <c r="D80"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80" s="95"/>
    </row>
    <row r="81" spans="1:5" x14ac:dyDescent="0.2">
      <c r="A81" t="str">
        <f>IFERROR(VLOOKUP("YES",'Course planner'!$B99:G99,2,FALSE),"")</f>
        <v/>
      </c>
      <c r="B81" t="str">
        <f>IFERROR(VLOOKUP("YES",'Course planner'!$B99:G99,4,FALSE),"")</f>
        <v/>
      </c>
      <c r="C81" t="str">
        <f>IFERROR(VLOOKUP("Yes", 'Course planner'!B99:G99,5,FALSE),"")</f>
        <v/>
      </c>
      <c r="D81"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81" s="95"/>
    </row>
    <row r="82" spans="1:5" x14ac:dyDescent="0.2">
      <c r="A82" t="str">
        <f>IFERROR(VLOOKUP("YES",'Course planner'!$B100:G100,2,FALSE),"")</f>
        <v/>
      </c>
      <c r="B82" t="str">
        <f>IFERROR(VLOOKUP("YES",'Course planner'!$B100:G100,4,FALSE),"")</f>
        <v/>
      </c>
      <c r="C82" t="str">
        <f>IFERROR(VLOOKUP("Yes", 'Course planner'!B100:G100,5,FALSE),"")</f>
        <v/>
      </c>
      <c r="D82"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82" s="95"/>
    </row>
    <row r="83" spans="1:5" x14ac:dyDescent="0.2">
      <c r="A83" t="str">
        <f>IFERROR(VLOOKUP("YES",'Course planner'!$B101:G101,2,FALSE),"")</f>
        <v/>
      </c>
      <c r="B83" t="str">
        <f>IFERROR(VLOOKUP("YES",'Course planner'!$B101:G101,4,FALSE),"")</f>
        <v/>
      </c>
      <c r="C83" t="str">
        <f>IFERROR(VLOOKUP("Yes", 'Course planner'!B101:G101,5,FALSE),"")</f>
        <v/>
      </c>
      <c r="D83"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83" s="95"/>
    </row>
    <row r="84" spans="1:5" x14ac:dyDescent="0.2">
      <c r="A84" t="str">
        <f>IFERROR(VLOOKUP("YES",'Course planner'!$B102:G102,2,FALSE),"")</f>
        <v/>
      </c>
      <c r="B84" t="str">
        <f>IFERROR(VLOOKUP("YES",'Course planner'!$B102:G102,4,FALSE),"")</f>
        <v/>
      </c>
      <c r="C84" t="str">
        <f>IFERROR(VLOOKUP("Yes", 'Course planner'!B102:G102,5,FALSE),"")</f>
        <v/>
      </c>
      <c r="D84"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84" s="95"/>
    </row>
    <row r="85" spans="1:5" x14ac:dyDescent="0.2">
      <c r="A85" t="str">
        <f>IFERROR(VLOOKUP("YES",'Course planner'!$B103:G103,2,FALSE),"")</f>
        <v/>
      </c>
      <c r="B85" t="str">
        <f>IFERROR(VLOOKUP("YES",'Course planner'!$B103:G103,4,FALSE),"")</f>
        <v/>
      </c>
      <c r="C85" t="str">
        <f>IFERROR(VLOOKUP("Yes", 'Course planner'!B103:G103,5,FALSE),"")</f>
        <v/>
      </c>
      <c r="D85"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85" s="95"/>
    </row>
    <row r="86" spans="1:5" x14ac:dyDescent="0.2">
      <c r="A86" t="str">
        <f>IFERROR(VLOOKUP("YES",'Course planner'!$B104:G104,2,FALSE),"")</f>
        <v/>
      </c>
      <c r="B86" t="str">
        <f>IFERROR(VLOOKUP("YES",'Course planner'!$B104:G104,4,FALSE),"")</f>
        <v/>
      </c>
      <c r="C86" t="str">
        <f>IFERROR(VLOOKUP("Yes", 'Course planner'!B104:G104,5,FALSE),"")</f>
        <v/>
      </c>
      <c r="D86"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86" s="95"/>
    </row>
    <row r="87" spans="1:5" x14ac:dyDescent="0.2">
      <c r="A87" t="str">
        <f>IFERROR(VLOOKUP("YES",'Course planner'!$B105:G105,2,FALSE),"")</f>
        <v/>
      </c>
      <c r="B87" t="str">
        <f>IFERROR(VLOOKUP("YES",'Course planner'!$B105:G105,4,FALSE),"")</f>
        <v/>
      </c>
      <c r="C87" t="str">
        <f>IFERROR(VLOOKUP("Yes", 'Course planner'!B105:G105,5,FALSE),"")</f>
        <v/>
      </c>
      <c r="D87"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87" s="95"/>
    </row>
    <row r="88" spans="1:5" x14ac:dyDescent="0.2">
      <c r="A88" t="str">
        <f>IFERROR(VLOOKUP("YES",'Course planner'!$B106:G106,2,FALSE),"")</f>
        <v/>
      </c>
      <c r="B88" t="str">
        <f>IFERROR(VLOOKUP("YES",'Course planner'!$B106:G106,4,FALSE),"")</f>
        <v/>
      </c>
      <c r="C88" t="str">
        <f>IFERROR(VLOOKUP("Yes", 'Course planner'!B106:G106,5,FALSE),"")</f>
        <v/>
      </c>
      <c r="D88"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88" s="95"/>
    </row>
    <row r="89" spans="1:5" x14ac:dyDescent="0.2">
      <c r="A89" t="str">
        <f>IFERROR(VLOOKUP("YES",'Course planner'!$B107:G107,2,FALSE),"")</f>
        <v/>
      </c>
      <c r="B89" t="str">
        <f>IFERROR(VLOOKUP("YES",'Course planner'!$B107:G107,4,FALSE),"")</f>
        <v/>
      </c>
      <c r="C89" t="str">
        <f>IFERROR(VLOOKUP("Yes", 'Course planner'!B107:G107,5,FALSE),"")</f>
        <v/>
      </c>
      <c r="D89"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89" s="95"/>
    </row>
    <row r="90" spans="1:5" x14ac:dyDescent="0.2">
      <c r="A90" t="str">
        <f>IFERROR(VLOOKUP("YES",'Course planner'!$B108:G108,2,FALSE),"")</f>
        <v/>
      </c>
      <c r="B90" t="str">
        <f>IFERROR(VLOOKUP("YES",'Course planner'!$B108:G108,4,FALSE),"")</f>
        <v/>
      </c>
      <c r="C90" t="str">
        <f>IFERROR(VLOOKUP("Yes", 'Course planner'!B108:G108,5,FALSE),"")</f>
        <v/>
      </c>
      <c r="D90"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90" s="95"/>
    </row>
    <row r="91" spans="1:5" x14ac:dyDescent="0.2">
      <c r="A91" t="str">
        <f>IFERROR(VLOOKUP("YES",'Course planner'!$B110:G110,2,FALSE),"")</f>
        <v/>
      </c>
      <c r="B91" t="str">
        <f>IFERROR(VLOOKUP("YES",'Course planner'!$B110:G110,4,FALSE),"")</f>
        <v/>
      </c>
      <c r="C91" t="str">
        <f>IFERROR(VLOOKUP("Yes", 'Course planner'!B110:G110,5,FALSE),"")</f>
        <v/>
      </c>
      <c r="D91"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91" s="95"/>
    </row>
    <row r="92" spans="1:5" x14ac:dyDescent="0.2">
      <c r="A92" t="str">
        <f>IFERROR(VLOOKUP("YES",'Course planner'!$B111:G111,2,FALSE),"")</f>
        <v/>
      </c>
      <c r="B92" t="str">
        <f>IFERROR(VLOOKUP("YES",'Course planner'!$B111:G111,4,FALSE),"")</f>
        <v/>
      </c>
      <c r="C92" t="str">
        <f>IFERROR(VLOOKUP("Yes", 'Course planner'!B111:G111,5,FALSE),"")</f>
        <v/>
      </c>
      <c r="D92"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92" s="95"/>
    </row>
    <row r="93" spans="1:5" x14ac:dyDescent="0.2">
      <c r="A93" t="str">
        <f>IFERROR(VLOOKUP("YES",'Course planner'!$B112:G112,2,FALSE),"")</f>
        <v/>
      </c>
      <c r="B93" t="str">
        <f>IFERROR(VLOOKUP("YES",'Course planner'!$B112:G112,4,FALSE),"")</f>
        <v/>
      </c>
      <c r="C93" t="str">
        <f>IFERROR(VLOOKUP("Yes", 'Course planner'!B112:G112,5,FALSE),"")</f>
        <v/>
      </c>
      <c r="D93"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93" s="95"/>
    </row>
    <row r="94" spans="1:5" x14ac:dyDescent="0.2">
      <c r="A94" t="str">
        <f>IFERROR(VLOOKUP("YES",'Course planner'!$B113:G113,2,FALSE),"")</f>
        <v/>
      </c>
      <c r="B94" t="str">
        <f>IFERROR(VLOOKUP("YES",'Course planner'!$B113:G113,4,FALSE),"")</f>
        <v/>
      </c>
      <c r="C94" t="str">
        <f>IFERROR(VLOOKUP("Yes", 'Course planner'!B113:G113,5,FALSE),"")</f>
        <v/>
      </c>
      <c r="D94"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94" s="95"/>
    </row>
    <row r="95" spans="1:5" x14ac:dyDescent="0.2">
      <c r="A95" t="str">
        <f>IFERROR(VLOOKUP("YES",'Course planner'!$B114:G114,2,FALSE),"")</f>
        <v/>
      </c>
      <c r="B95" t="str">
        <f>IFERROR(VLOOKUP("YES",'Course planner'!$B114:G114,4,FALSE),"")</f>
        <v/>
      </c>
      <c r="C95" t="str">
        <f>IFERROR(VLOOKUP("Yes", 'Course planner'!B114:G114,5,FALSE),"")</f>
        <v/>
      </c>
      <c r="D95"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95" s="95"/>
    </row>
    <row r="96" spans="1:5" x14ac:dyDescent="0.2">
      <c r="A96" t="str">
        <f>IFERROR(VLOOKUP("YES",'Course planner'!$B115:G115,2,FALSE),"")</f>
        <v/>
      </c>
      <c r="B96" t="str">
        <f>IFERROR(VLOOKUP("YES",'Course planner'!$B115:G115,4,FALSE),"")</f>
        <v/>
      </c>
      <c r="C96" t="str">
        <f>IFERROR(VLOOKUP("Yes", 'Course planner'!B115:G115,5,FALSE),"")</f>
        <v/>
      </c>
      <c r="D96"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96" s="95"/>
    </row>
    <row r="97" spans="1:5" x14ac:dyDescent="0.2">
      <c r="A97" t="str">
        <f>IFERROR(VLOOKUP("YES",'Course planner'!$B116:G116,2,FALSE),"")</f>
        <v/>
      </c>
      <c r="B97" t="str">
        <f>IFERROR(VLOOKUP("YES",'Course planner'!$B116:G116,4,FALSE),"")</f>
        <v/>
      </c>
      <c r="C97" t="str">
        <f>IFERROR(VLOOKUP("Yes", 'Course planner'!B116:G116,5,FALSE),"")</f>
        <v/>
      </c>
      <c r="D97"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97" s="95"/>
    </row>
    <row r="98" spans="1:5" x14ac:dyDescent="0.2">
      <c r="A98" t="str">
        <f>IFERROR(VLOOKUP("YES",'Course planner'!$B117:G117,2,FALSE),"")</f>
        <v/>
      </c>
      <c r="B98" t="str">
        <f>IFERROR(VLOOKUP("YES",'Course planner'!$B117:G117,4,FALSE),"")</f>
        <v/>
      </c>
      <c r="C98" t="str">
        <f>IFERROR(VLOOKUP("Yes", 'Course planner'!B117:G117,5,FALSE),"")</f>
        <v/>
      </c>
      <c r="D98"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98" s="95"/>
    </row>
    <row r="99" spans="1:5" x14ac:dyDescent="0.2">
      <c r="A99" t="str">
        <f>IFERROR(VLOOKUP("YES",'Course planner'!$B118:G118,2,FALSE),"")</f>
        <v/>
      </c>
      <c r="B99" t="str">
        <f>IFERROR(VLOOKUP("YES",'Course planner'!$B118:G118,4,FALSE),"")</f>
        <v/>
      </c>
      <c r="C99" t="str">
        <f>IFERROR(VLOOKUP("Yes", 'Course planner'!B118:G118,5,FALSE),"")</f>
        <v/>
      </c>
      <c r="D99"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99" s="95"/>
    </row>
    <row r="100" spans="1:5" x14ac:dyDescent="0.2">
      <c r="A100" t="str">
        <f>IFERROR(VLOOKUP("YES",'Course planner'!$B119:G119,2,FALSE),"")</f>
        <v/>
      </c>
      <c r="B100" t="str">
        <f>IFERROR(VLOOKUP("YES",'Course planner'!$B119:G119,4,FALSE),"")</f>
        <v/>
      </c>
      <c r="C100" t="str">
        <f>IFERROR(VLOOKUP("Yes", 'Course planner'!B119:G119,5,FALSE),"")</f>
        <v/>
      </c>
      <c r="D100"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00" s="95"/>
    </row>
    <row r="101" spans="1:5" x14ac:dyDescent="0.2">
      <c r="A101" t="str">
        <f>IFERROR(VLOOKUP("YES",'Course planner'!$B120:G120,2,FALSE),"")</f>
        <v/>
      </c>
      <c r="B101" t="str">
        <f>IFERROR(VLOOKUP("YES",'Course planner'!$B120:G120,4,FALSE),"")</f>
        <v/>
      </c>
      <c r="C101" t="str">
        <f>IFERROR(VLOOKUP("Yes", 'Course planner'!B120:G120,5,FALSE),"")</f>
        <v/>
      </c>
      <c r="D101"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01" s="95"/>
    </row>
    <row r="102" spans="1:5" x14ac:dyDescent="0.2">
      <c r="A102" t="str">
        <f>IFERROR(VLOOKUP("YES",'Course planner'!$B122:G122,2,FALSE),"")</f>
        <v/>
      </c>
      <c r="B102" t="str">
        <f>IFERROR(VLOOKUP("YES",'Course planner'!$B122:G122,4,FALSE),"")</f>
        <v/>
      </c>
      <c r="C102" t="str">
        <f>IFERROR(VLOOKUP("Yes", 'Course planner'!B122:G122,5,FALSE),"")</f>
        <v/>
      </c>
      <c r="D102"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02" s="95"/>
    </row>
    <row r="103" spans="1:5" x14ac:dyDescent="0.2">
      <c r="A103" t="str">
        <f>IFERROR(VLOOKUP("YES",'Course planner'!$B123:G123,2,FALSE),"")</f>
        <v/>
      </c>
      <c r="B103" t="str">
        <f>IFERROR(VLOOKUP("YES",'Course planner'!$B123:G123,4,FALSE),"")</f>
        <v/>
      </c>
      <c r="C103" t="str">
        <f>IFERROR(VLOOKUP("Yes", 'Course planner'!B123:G123,5,FALSE),"")</f>
        <v/>
      </c>
      <c r="D103"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03" s="95"/>
    </row>
    <row r="104" spans="1:5" x14ac:dyDescent="0.2">
      <c r="A104" t="str">
        <f>IFERROR(VLOOKUP("YES",'Course planner'!$B124:G124,2,FALSE),"")</f>
        <v/>
      </c>
      <c r="B104" t="str">
        <f>IFERROR(VLOOKUP("YES",'Course planner'!$B124:G124,4,FALSE),"")</f>
        <v/>
      </c>
      <c r="C104" t="str">
        <f>IFERROR(VLOOKUP("Yes", 'Course planner'!B124:G124,5,FALSE),"")</f>
        <v/>
      </c>
      <c r="D104"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04" s="95"/>
    </row>
    <row r="105" spans="1:5" x14ac:dyDescent="0.2">
      <c r="A105" t="str">
        <f>IFERROR(VLOOKUP("YES",'Course planner'!$B125:G125,2,FALSE),"")</f>
        <v/>
      </c>
      <c r="B105" t="str">
        <f>IFERROR(VLOOKUP("YES",'Course planner'!$B125:G125,4,FALSE),"")</f>
        <v/>
      </c>
      <c r="C105" t="str">
        <f>IFERROR(VLOOKUP("Yes", 'Course planner'!B125:G125,5,FALSE),"")</f>
        <v/>
      </c>
      <c r="D105"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05" s="95"/>
    </row>
    <row r="106" spans="1:5" x14ac:dyDescent="0.2">
      <c r="A106" t="str">
        <f>IFERROR(VLOOKUP("YES",'Course planner'!$B126:G126,2,FALSE),"")</f>
        <v/>
      </c>
      <c r="B106" t="str">
        <f>IFERROR(VLOOKUP("YES",'Course planner'!$B126:G126,4,FALSE),"")</f>
        <v/>
      </c>
      <c r="C106" t="str">
        <f>IFERROR(VLOOKUP("Yes", 'Course planner'!B126:G126,5,FALSE),"")</f>
        <v/>
      </c>
      <c r="D106"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06" s="95"/>
    </row>
    <row r="107" spans="1:5" x14ac:dyDescent="0.2">
      <c r="A107" t="str">
        <f>IFERROR(VLOOKUP("YES",'Course planner'!$B127:G127,2,FALSE),"")</f>
        <v/>
      </c>
      <c r="B107" t="str">
        <f>IFERROR(VLOOKUP("YES",'Course planner'!$B127:G127,4,FALSE),"")</f>
        <v/>
      </c>
      <c r="C107" t="str">
        <f>IFERROR(VLOOKUP("Yes", 'Course planner'!B127:G127,5,FALSE),"")</f>
        <v/>
      </c>
      <c r="D107"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07" s="95"/>
    </row>
    <row r="108" spans="1:5" x14ac:dyDescent="0.2">
      <c r="A108" t="str">
        <f>IFERROR(VLOOKUP("YES",'Course planner'!$B128:G128,2,FALSE),"")</f>
        <v/>
      </c>
      <c r="B108" t="str">
        <f>IFERROR(VLOOKUP("YES",'Course planner'!$B128:G128,4,FALSE),"")</f>
        <v/>
      </c>
      <c r="C108" t="str">
        <f>IFERROR(VLOOKUP("Yes", 'Course planner'!B128:G128,5,FALSE),"")</f>
        <v/>
      </c>
      <c r="D108"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08" s="95"/>
    </row>
    <row r="109" spans="1:5" x14ac:dyDescent="0.2">
      <c r="A109" t="str">
        <f>IFERROR(VLOOKUP("YES",'Course planner'!$B129:G129,2,FALSE),"")</f>
        <v/>
      </c>
      <c r="B109" t="str">
        <f>IFERROR(VLOOKUP("YES",'Course planner'!$B129:G129,4,FALSE),"")</f>
        <v/>
      </c>
      <c r="C109" t="str">
        <f>IFERROR(VLOOKUP("Yes", 'Course planner'!B129:G129,5,FALSE),"")</f>
        <v/>
      </c>
      <c r="D109"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09" s="95"/>
    </row>
    <row r="110" spans="1:5" x14ac:dyDescent="0.2">
      <c r="A110" t="str">
        <f>IFERROR(VLOOKUP("YES",'Course planner'!$B131:G131,2,FALSE),"")</f>
        <v/>
      </c>
      <c r="B110" t="str">
        <f>IFERROR(VLOOKUP("YES",'Course planner'!$B131:G131,4,FALSE),"")</f>
        <v/>
      </c>
      <c r="C110" t="str">
        <f>IFERROR(VLOOKUP("Yes", 'Course planner'!B131:G131,5,FALSE),"")</f>
        <v/>
      </c>
      <c r="D110"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10" s="95"/>
    </row>
    <row r="111" spans="1:5" x14ac:dyDescent="0.2">
      <c r="A111" t="str">
        <f>IFERROR(VLOOKUP("YES",'Course planner'!$B132:G132,2,FALSE),"")</f>
        <v/>
      </c>
      <c r="B111" t="str">
        <f>IFERROR(VLOOKUP("YES",'Course planner'!$B132:G132,4,FALSE),"")</f>
        <v/>
      </c>
      <c r="C111" t="str">
        <f>IFERROR(VLOOKUP("Yes", 'Course planner'!B132:G132,5,FALSE),"")</f>
        <v/>
      </c>
      <c r="D111"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11" s="95"/>
    </row>
    <row r="112" spans="1:5" x14ac:dyDescent="0.2">
      <c r="A112" t="str">
        <f>IFERROR(VLOOKUP("YES",'Course planner'!$B133:G133,2,FALSE),"")</f>
        <v/>
      </c>
      <c r="B112" t="str">
        <f>IFERROR(VLOOKUP("YES",'Course planner'!$B133:G133,4,FALSE),"")</f>
        <v/>
      </c>
      <c r="C112" t="str">
        <f>IFERROR(VLOOKUP("Yes", 'Course planner'!B133:G133,5,FALSE),"")</f>
        <v/>
      </c>
      <c r="D112"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12" s="95"/>
    </row>
    <row r="113" spans="1:5" x14ac:dyDescent="0.2">
      <c r="A113" t="str">
        <f>IFERROR(VLOOKUP("YES",'Course planner'!$B134:G134,2,FALSE),"")</f>
        <v/>
      </c>
      <c r="B113" t="str">
        <f>IFERROR(VLOOKUP("YES",'Course planner'!$B134:G134,4,FALSE),"")</f>
        <v/>
      </c>
      <c r="C113" t="str">
        <f>IFERROR(VLOOKUP("Yes", 'Course planner'!B134:G134,5,FALSE),"")</f>
        <v/>
      </c>
      <c r="D113"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13" s="95"/>
    </row>
    <row r="114" spans="1:5" x14ac:dyDescent="0.2">
      <c r="A114" t="str">
        <f>IFERROR(VLOOKUP("YES",'Course planner'!$B136:G136,2,FALSE),"")</f>
        <v/>
      </c>
      <c r="B114" t="str">
        <f>IFERROR(VLOOKUP("YES",'Course planner'!$B136:G136,4,FALSE),"")</f>
        <v/>
      </c>
      <c r="C114" t="str">
        <f>IFERROR(VLOOKUP("Yes", 'Course planner'!B136:G136,5,FALSE),"")</f>
        <v/>
      </c>
      <c r="D114"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14" s="95"/>
    </row>
    <row r="115" spans="1:5" x14ac:dyDescent="0.2">
      <c r="A115" t="str">
        <f>IFERROR(VLOOKUP("YES",'Course planner'!$B137:G137,2,FALSE),"")</f>
        <v/>
      </c>
      <c r="B115" t="str">
        <f>IFERROR(VLOOKUP("YES",'Course planner'!$B137:G137,4,FALSE),"")</f>
        <v/>
      </c>
      <c r="C115" t="str">
        <f>IFERROR(VLOOKUP("Yes", 'Course planner'!B137:G137,5,FALSE),"")</f>
        <v/>
      </c>
      <c r="D115"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15" s="95"/>
    </row>
    <row r="116" spans="1:5" x14ac:dyDescent="0.2">
      <c r="A116" t="str">
        <f>IFERROR(VLOOKUP("YES",'Course planner'!$B139:G139,2,FALSE),"")</f>
        <v/>
      </c>
      <c r="B116" t="str">
        <f>IFERROR(VLOOKUP("YES",'Course planner'!$B139:G139,4,FALSE),"")</f>
        <v/>
      </c>
      <c r="C116" t="str">
        <f>IFERROR(VLOOKUP("Yes", 'Course planner'!B139:G139,5,FALSE),"")</f>
        <v/>
      </c>
      <c r="D116"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16" s="95"/>
    </row>
    <row r="117" spans="1:5" x14ac:dyDescent="0.2">
      <c r="A117" t="str">
        <f>IFERROR(VLOOKUP("YES",'Course planner'!$B140:G140,2,FALSE),"")</f>
        <v/>
      </c>
      <c r="B117" t="str">
        <f>IFERROR(VLOOKUP("YES",'Course planner'!$B140:G140,4,FALSE),"")</f>
        <v/>
      </c>
      <c r="C117" t="str">
        <f>IFERROR(VLOOKUP("Yes", 'Course planner'!B140:G140,5,FALSE),"")</f>
        <v/>
      </c>
      <c r="D117"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17" s="95"/>
    </row>
    <row r="118" spans="1:5" x14ac:dyDescent="0.2">
      <c r="A118" t="str">
        <f>IFERROR(VLOOKUP("YES",'Course planner'!$B141:G141,2,FALSE),"")</f>
        <v/>
      </c>
      <c r="B118" t="str">
        <f>IFERROR(VLOOKUP("YES",'Course planner'!$B141:G141,4,FALSE),"")</f>
        <v/>
      </c>
      <c r="C118" t="str">
        <f>IFERROR(VLOOKUP("Yes", 'Course planner'!B141:G141,5,FALSE),"")</f>
        <v/>
      </c>
      <c r="D118"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18" s="95"/>
    </row>
    <row r="119" spans="1:5" x14ac:dyDescent="0.2">
      <c r="A119" t="str">
        <f>IFERROR(VLOOKUP("YES",'Course planner'!$B142:G142,2,FALSE),"")</f>
        <v/>
      </c>
      <c r="B119" t="str">
        <f>IFERROR(VLOOKUP("YES",'Course planner'!$B142:G142,4,FALSE),"")</f>
        <v/>
      </c>
      <c r="C119" t="str">
        <f>IFERROR(VLOOKUP("Yes", 'Course planner'!B142:G142,5,FALSE),"")</f>
        <v/>
      </c>
      <c r="D119"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19" s="95"/>
    </row>
    <row r="120" spans="1:5" x14ac:dyDescent="0.2">
      <c r="A120" t="str">
        <f>IFERROR(VLOOKUP("YES",'Course planner'!$B145:G145,2,FALSE),"")</f>
        <v/>
      </c>
      <c r="B120" t="str">
        <f>IFERROR(VLOOKUP("YES",'Course planner'!$B145:G145,4,FALSE),"")</f>
        <v/>
      </c>
      <c r="C120" t="str">
        <f>IFERROR(VLOOKUP("Yes", 'Course planner'!B145:G145,5,FALSE),"")</f>
        <v/>
      </c>
      <c r="D120"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20" s="95"/>
    </row>
    <row r="121" spans="1:5" x14ac:dyDescent="0.2">
      <c r="A121" t="str">
        <f>IFERROR(VLOOKUP("YES",'Course planner'!$B146:G146,2,FALSE),"")</f>
        <v/>
      </c>
      <c r="B121" t="str">
        <f>IFERROR(VLOOKUP("YES",'Course planner'!$B146:G146,4,FALSE),"")</f>
        <v/>
      </c>
      <c r="C121" t="str">
        <f>IFERROR(VLOOKUP("Yes", 'Course planner'!B146:G146,5,FALSE),"")</f>
        <v/>
      </c>
      <c r="D121"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21" s="95"/>
    </row>
    <row r="122" spans="1:5" x14ac:dyDescent="0.2">
      <c r="A122" t="str">
        <f>IFERROR(VLOOKUP("YES",'Course planner'!$B148:G148,2,FALSE),"")</f>
        <v/>
      </c>
      <c r="B122" t="str">
        <f>IFERROR(VLOOKUP("YES",'Course planner'!$B148:G148,4,FALSE),"")</f>
        <v/>
      </c>
      <c r="C122" t="str">
        <f>IFERROR(VLOOKUP("Yes", 'Course planner'!B148:G148,5,FALSE),"")</f>
        <v/>
      </c>
      <c r="D122"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22" s="95"/>
    </row>
    <row r="123" spans="1:5" x14ac:dyDescent="0.2">
      <c r="A123" t="str">
        <f>IFERROR(VLOOKUP("YES",'Course planner'!$B149:G149,2,FALSE),"")</f>
        <v/>
      </c>
      <c r="B123" t="str">
        <f>IFERROR(VLOOKUP("YES",'Course planner'!$B149:G149,4,FALSE),"")</f>
        <v/>
      </c>
      <c r="C123" t="str">
        <f>IFERROR(VLOOKUP("Yes", 'Course planner'!B149:G149,5,FALSE),"")</f>
        <v/>
      </c>
      <c r="D123"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23" s="95"/>
    </row>
    <row r="124" spans="1:5" x14ac:dyDescent="0.2">
      <c r="A124" t="str">
        <f>IFERROR(VLOOKUP("YES",'Course planner'!$B150:G150,2,FALSE),"")</f>
        <v/>
      </c>
      <c r="B124" t="str">
        <f>IFERROR(VLOOKUP("YES",'Course planner'!$B150:G150,4,FALSE),"")</f>
        <v/>
      </c>
      <c r="C124" t="str">
        <f>IFERROR(VLOOKUP("Yes", 'Course planner'!B150:G150,5,FALSE),"")</f>
        <v/>
      </c>
      <c r="D124"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24" s="95"/>
    </row>
    <row r="125" spans="1:5" x14ac:dyDescent="0.2">
      <c r="A125" t="str">
        <f>IFERROR(VLOOKUP("YES",'Course planner'!$B151:G151,2,FALSE),"")</f>
        <v/>
      </c>
      <c r="B125" t="str">
        <f>IFERROR(VLOOKUP("YES",'Course planner'!$B151:G151,4,FALSE),"")</f>
        <v/>
      </c>
      <c r="C125" t="str">
        <f>IFERROR(VLOOKUP("Yes", 'Course planner'!B151:G151,5,FALSE),"")</f>
        <v/>
      </c>
      <c r="D125"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25" s="95"/>
    </row>
    <row r="126" spans="1:5" x14ac:dyDescent="0.2">
      <c r="A126" t="str">
        <f>IFERROR(VLOOKUP("YES",'Course planner'!$B152:G152,2,FALSE),"")</f>
        <v/>
      </c>
      <c r="B126" t="str">
        <f>IFERROR(VLOOKUP("YES",'Course planner'!$B152:G152,4,FALSE),"")</f>
        <v/>
      </c>
      <c r="C126" t="str">
        <f>IFERROR(VLOOKUP("Yes", 'Course planner'!B152:G152,5,FALSE),"")</f>
        <v/>
      </c>
      <c r="D126"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26" s="95"/>
    </row>
    <row r="127" spans="1:5" x14ac:dyDescent="0.2">
      <c r="A127" t="str">
        <f>IFERROR(VLOOKUP("YES",'Course planner'!$B153:G153,2,FALSE),"")</f>
        <v/>
      </c>
      <c r="B127" t="str">
        <f>IFERROR(VLOOKUP("YES",'Course planner'!$B153:G153,4,FALSE),"")</f>
        <v/>
      </c>
      <c r="C127" t="str">
        <f>IFERROR(VLOOKUP("Yes", 'Course planner'!B153:G153,5,FALSE),"")</f>
        <v/>
      </c>
      <c r="D127"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27" s="95"/>
    </row>
    <row r="128" spans="1:5" x14ac:dyDescent="0.2">
      <c r="A128" t="str">
        <f>IFERROR(VLOOKUP("YES",'Course planner'!$B154:G154,2,FALSE),"")</f>
        <v/>
      </c>
      <c r="B128" t="str">
        <f>IFERROR(VLOOKUP("YES",'Course planner'!$B154:G154,4,FALSE),"")</f>
        <v/>
      </c>
      <c r="C128" t="str">
        <f>IFERROR(VLOOKUP("Yes", 'Course planner'!B154:G154,5,FALSE),"")</f>
        <v/>
      </c>
      <c r="D128"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28" s="95"/>
    </row>
    <row r="129" spans="1:5" x14ac:dyDescent="0.2">
      <c r="A129" t="str">
        <f>IFERROR(VLOOKUP("YES",'Course planner'!$B155:G155,2,FALSE),"")</f>
        <v/>
      </c>
      <c r="B129" t="str">
        <f>IFERROR(VLOOKUP("YES",'Course planner'!$B155:G155,4,FALSE),"")</f>
        <v/>
      </c>
      <c r="C129" t="str">
        <f>IFERROR(VLOOKUP("Yes", 'Course planner'!B155:G155,5,FALSE),"")</f>
        <v/>
      </c>
      <c r="D129" s="95" t="str">
        <f>IFERROR(IF(IF(Table1[[#This Row],[Quarter]]=3,MATCH(Table1[[#This Row],[Name]],'Schedule planner'!$I$3:$I$26,FALSE), IF(OR(Table1[[#This Row],[Quarter]]=1,Table1[[#This Row],[Quarter]]=1.2),MATCH(Table1[[#This Row],[Name]],'Schedule planner'!$C$3:$C$26,FALSE),IF(Table1[[#This Row],[Quarter]]=2,MATCH(Table1[[#This Row],[Name]],'Schedule planner'!$F$3:$F$26,FALSE),MATCH(Table1[[#This Row],[Name]],'Schedule planner'!$L$3:$L$26,FALSE)))),"all good","you need to schedule this course"),"you need to schedule this course")</f>
        <v>you need to schedule this course</v>
      </c>
      <c r="E129" s="95"/>
    </row>
    <row r="130" spans="1:5" x14ac:dyDescent="0.2">
      <c r="A130" t="s">
        <v>0</v>
      </c>
      <c r="B130">
        <f>SUBTOTAL(109,Table1[ECTS])</f>
        <v>17</v>
      </c>
      <c r="C130">
        <f>SUBTOTAL(103,Table1[Quarter])</f>
        <v>127</v>
      </c>
    </row>
    <row r="131" spans="1:5" x14ac:dyDescent="0.2">
      <c r="A131" t="str">
        <f>IFERROR(VLOOKUP("YES",'Course planner'!$B196:G196,2,FALSE),"")</f>
        <v/>
      </c>
      <c r="B131" t="str">
        <f>IFERROR(VLOOKUP("YES",'Course planner'!$B196:G196,4,FALSE),"")</f>
        <v/>
      </c>
      <c r="C131" t="str">
        <f>IFERROR(VLOOKUP("Yes", 'Course planner'!B196:G196,5,FALSE),"")</f>
        <v/>
      </c>
    </row>
    <row r="132" spans="1:5" x14ac:dyDescent="0.2">
      <c r="A132" t="str">
        <f>IFERROR(VLOOKUP("YES",'Course planner'!$B197:G197,2,FALSE),"")</f>
        <v/>
      </c>
      <c r="B132" t="str">
        <f>IFERROR(VLOOKUP("YES",'Course planner'!$B197:G197,4,FALSE),"")</f>
        <v/>
      </c>
      <c r="C132" t="str">
        <f>IFERROR(VLOOKUP("Yes", 'Course planner'!B197:G197,5,FALSE),"")</f>
        <v/>
      </c>
    </row>
    <row r="133" spans="1:5" x14ac:dyDescent="0.2">
      <c r="A133" t="str">
        <f>IFERROR(VLOOKUP("YES",'Course planner'!$B198:G198,2,FALSE),"")</f>
        <v/>
      </c>
      <c r="B133" t="str">
        <f>IFERROR(VLOOKUP("YES",'Course planner'!$B198:G198,4,FALSE),"")</f>
        <v/>
      </c>
      <c r="C133" t="str">
        <f>IFERROR(VLOOKUP("Yes", 'Course planner'!B198:G198,5,FALSE),"")</f>
        <v/>
      </c>
    </row>
    <row r="134" spans="1:5" x14ac:dyDescent="0.2">
      <c r="A134" t="str">
        <f>IFERROR(VLOOKUP("YES",'Course planner'!$B199:G199,2,FALSE),"")</f>
        <v/>
      </c>
      <c r="B134" t="str">
        <f>IFERROR(VLOOKUP("YES",'Course planner'!$B199:G199,4,FALSE),"")</f>
        <v/>
      </c>
      <c r="C134" t="str">
        <f>IFERROR(VLOOKUP("Yes", 'Course planner'!B199:G199,5,FALSE),"")</f>
        <v/>
      </c>
    </row>
    <row r="135" spans="1:5" x14ac:dyDescent="0.2">
      <c r="A135" t="str">
        <f>IFERROR(VLOOKUP("YES",'Course planner'!$B200:G200,2,FALSE),"")</f>
        <v/>
      </c>
      <c r="B135" t="str">
        <f>IFERROR(VLOOKUP("YES",'Course planner'!$B200:G200,4,FALSE),"")</f>
        <v/>
      </c>
      <c r="C135" t="str">
        <f>IFERROR(VLOOKUP("Yes", 'Course planner'!B200:G200,5,FALSE),"")</f>
        <v/>
      </c>
    </row>
    <row r="136" spans="1:5" x14ac:dyDescent="0.2">
      <c r="A136" t="str">
        <f>IFERROR(VLOOKUP("YES",'Course planner'!$B201:G201,2,FALSE),"")</f>
        <v/>
      </c>
      <c r="B136" t="str">
        <f>IFERROR(VLOOKUP("YES",'Course planner'!$B201:G201,4,FALSE),"")</f>
        <v/>
      </c>
      <c r="C136" t="str">
        <f>IFERROR(VLOOKUP("Yes", 'Course planner'!B201:G201,5,FALSE),"")</f>
        <v/>
      </c>
    </row>
    <row r="137" spans="1:5" x14ac:dyDescent="0.2">
      <c r="A137" t="str">
        <f>IFERROR(VLOOKUP("YES",'Course planner'!$B202:G202,2,FALSE),"")</f>
        <v/>
      </c>
      <c r="B137" t="str">
        <f>IFERROR(VLOOKUP("YES",'Course planner'!$B202:G202,4,FALSE),"")</f>
        <v/>
      </c>
      <c r="C137" t="str">
        <f>IFERROR(VLOOKUP("Yes", 'Course planner'!B202:G202,5,FALSE),"")</f>
        <v/>
      </c>
    </row>
    <row r="138" spans="1:5" x14ac:dyDescent="0.2">
      <c r="A138" t="str">
        <f>IFERROR(VLOOKUP("YES",'Course planner'!$B203:G203,2,FALSE),"")</f>
        <v/>
      </c>
      <c r="B138" t="str">
        <f>IFERROR(VLOOKUP("YES",'Course planner'!$B203:G203,4,FALSE),"")</f>
        <v/>
      </c>
      <c r="C138" t="str">
        <f>IFERROR(VLOOKUP("Yes", 'Course planner'!B203:G203,5,FALSE),"")</f>
        <v/>
      </c>
    </row>
    <row r="139" spans="1:5" x14ac:dyDescent="0.2">
      <c r="A139" t="str">
        <f>IFERROR(VLOOKUP("YES",'Course planner'!$B204:G204,2,FALSE),"")</f>
        <v/>
      </c>
      <c r="B139" t="str">
        <f>IFERROR(VLOOKUP("YES",'Course planner'!$B204:G204,4,FALSE),"")</f>
        <v/>
      </c>
      <c r="C139" t="str">
        <f>IFERROR(VLOOKUP("Yes", 'Course planner'!B204:G204,5,FALSE),"")</f>
        <v/>
      </c>
    </row>
    <row r="140" spans="1:5" x14ac:dyDescent="0.2">
      <c r="A140" t="str">
        <f>IFERROR(VLOOKUP("YES",'Course planner'!$B205:G205,2,FALSE),"")</f>
        <v/>
      </c>
      <c r="B140" t="str">
        <f>IFERROR(VLOOKUP("YES",'Course planner'!$B205:G205,4,FALSE),"")</f>
        <v/>
      </c>
      <c r="C140" t="str">
        <f>IFERROR(VLOOKUP("Yes", 'Course planner'!B205:G205,5,FALSE),"")</f>
        <v/>
      </c>
    </row>
    <row r="141" spans="1:5" x14ac:dyDescent="0.2">
      <c r="A141" t="str">
        <f>IFERROR(VLOOKUP("YES",'Course planner'!$B206:G206,2,FALSE),"")</f>
        <v/>
      </c>
      <c r="B141" t="str">
        <f>IFERROR(VLOOKUP("YES",'Course planner'!$B206:G206,4,FALSE),"")</f>
        <v/>
      </c>
      <c r="C141" t="str">
        <f>IFERROR(VLOOKUP("Yes", 'Course planner'!B206:G206,5,FALSE),"")</f>
        <v/>
      </c>
    </row>
    <row r="142" spans="1:5" x14ac:dyDescent="0.2">
      <c r="A142" t="str">
        <f>IFERROR(VLOOKUP("YES",'Course planner'!$B207:G207,2,FALSE),"")</f>
        <v/>
      </c>
      <c r="B142" t="str">
        <f>IFERROR(VLOOKUP("YES",'Course planner'!$B207:G207,4,FALSE),"")</f>
        <v/>
      </c>
      <c r="C142" t="str">
        <f>IFERROR(VLOOKUP("Yes", 'Course planner'!B207:G207,5,FALSE),"")</f>
        <v/>
      </c>
    </row>
    <row r="143" spans="1:5" x14ac:dyDescent="0.2">
      <c r="A143" t="str">
        <f>IFERROR(VLOOKUP("YES",'Course planner'!$B208:G208,2,FALSE),"")</f>
        <v/>
      </c>
      <c r="B143" t="str">
        <f>IFERROR(VLOOKUP("YES",'Course planner'!$B208:G208,4,FALSE),"")</f>
        <v/>
      </c>
      <c r="C143" t="str">
        <f>IFERROR(VLOOKUP("Yes", 'Course planner'!B208:G208,5,FALSE),"")</f>
        <v/>
      </c>
    </row>
    <row r="144" spans="1:5" x14ac:dyDescent="0.2">
      <c r="A144" t="str">
        <f>IFERROR(VLOOKUP("YES",'Course planner'!$B209:G209,2,FALSE),"")</f>
        <v/>
      </c>
      <c r="B144" t="str">
        <f>IFERROR(VLOOKUP("YES",'Course planner'!$B209:G209,4,FALSE),"")</f>
        <v/>
      </c>
      <c r="C144" t="str">
        <f>IFERROR(VLOOKUP("Yes", 'Course planner'!B209:G209,5,FALSE),"")</f>
        <v/>
      </c>
    </row>
    <row r="145" spans="1:3" x14ac:dyDescent="0.2">
      <c r="A145" t="str">
        <f>IFERROR(VLOOKUP("YES",'Course planner'!$B210:G210,2,FALSE),"")</f>
        <v/>
      </c>
      <c r="B145" t="str">
        <f>IFERROR(VLOOKUP("YES",'Course planner'!$B210:G210,4,FALSE),"")</f>
        <v/>
      </c>
      <c r="C145" t="str">
        <f>IFERROR(VLOOKUP("Yes", 'Course planner'!B210:G210,5,FALSE),"")</f>
        <v/>
      </c>
    </row>
    <row r="146" spans="1:3" x14ac:dyDescent="0.2">
      <c r="A146" t="str">
        <f>IFERROR(VLOOKUP("YES",'Course planner'!$B211:G211,2,FALSE),"")</f>
        <v/>
      </c>
      <c r="B146" t="str">
        <f>IFERROR(VLOOKUP("YES",'Course planner'!$B211:G211,4,FALSE),"")</f>
        <v/>
      </c>
      <c r="C146" t="str">
        <f>IFERROR(VLOOKUP("Yes", 'Course planner'!B211:G211,5,FALSE),"")</f>
        <v/>
      </c>
    </row>
    <row r="147" spans="1:3" x14ac:dyDescent="0.2">
      <c r="A147" t="str">
        <f>IFERROR(VLOOKUP("YES",'Course planner'!$B212:G212,2,FALSE),"")</f>
        <v/>
      </c>
      <c r="B147" t="str">
        <f>IFERROR(VLOOKUP("YES",'Course planner'!$B212:G212,4,FALSE),"")</f>
        <v/>
      </c>
      <c r="C147" t="str">
        <f>IFERROR(VLOOKUP("Yes", 'Course planner'!B212:G212,5,FALSE),"")</f>
        <v/>
      </c>
    </row>
    <row r="148" spans="1:3" x14ac:dyDescent="0.2">
      <c r="A148" t="str">
        <f>IFERROR(VLOOKUP("YES",'Course planner'!$B213:G213,2,FALSE),"")</f>
        <v/>
      </c>
      <c r="B148" t="str">
        <f>IFERROR(VLOOKUP("YES",'Course planner'!$B213:G213,4,FALSE),"")</f>
        <v/>
      </c>
      <c r="C148" t="str">
        <f>IFERROR(VLOOKUP("Yes", 'Course planner'!B213:G213,5,FALSE),"")</f>
        <v/>
      </c>
    </row>
    <row r="149" spans="1:3" x14ac:dyDescent="0.2">
      <c r="A149" t="str">
        <f>IFERROR(VLOOKUP("YES",'Course planner'!$B214:G214,2,FALSE),"")</f>
        <v/>
      </c>
      <c r="B149" t="str">
        <f>IFERROR(VLOOKUP("YES",'Course planner'!$B214:G214,4,FALSE),"")</f>
        <v/>
      </c>
      <c r="C149" t="str">
        <f>IFERROR(VLOOKUP("Yes", 'Course planner'!B214:G214,5,FALSE),"")</f>
        <v/>
      </c>
    </row>
    <row r="150" spans="1:3" x14ac:dyDescent="0.2">
      <c r="A150" t="str">
        <f>IFERROR(VLOOKUP("YES",'Course planner'!$B215:G215,2,FALSE),"")</f>
        <v/>
      </c>
      <c r="B150" t="str">
        <f>IFERROR(VLOOKUP("YES",'Course planner'!$B215:G215,4,FALSE),"")</f>
        <v/>
      </c>
      <c r="C150" t="str">
        <f>IFERROR(VLOOKUP("Yes", 'Course planner'!B215:G215,5,FALSE),"")</f>
        <v/>
      </c>
    </row>
    <row r="151" spans="1:3" x14ac:dyDescent="0.2">
      <c r="A151" t="str">
        <f>IFERROR(VLOOKUP("YES",'Course planner'!$B216:G216,2,FALSE),"")</f>
        <v/>
      </c>
      <c r="B151" t="str">
        <f>IFERROR(VLOOKUP("YES",'Course planner'!$B216:G216,4,FALSE),"")</f>
        <v/>
      </c>
      <c r="C151" t="str">
        <f>IFERROR(VLOOKUP("Yes", 'Course planner'!B216:G216,5,FALSE),"")</f>
        <v/>
      </c>
    </row>
    <row r="152" spans="1:3" x14ac:dyDescent="0.2">
      <c r="A152" t="str">
        <f>IFERROR(VLOOKUP("YES",'Course planner'!$B217:G217,2,FALSE),"")</f>
        <v/>
      </c>
      <c r="B152" t="str">
        <f>IFERROR(VLOOKUP("YES",'Course planner'!$B217:G217,4,FALSE),"")</f>
        <v/>
      </c>
      <c r="C152" t="str">
        <f>IFERROR(VLOOKUP("Yes", 'Course planner'!B217:G217,5,FALSE),"")</f>
        <v/>
      </c>
    </row>
    <row r="153" spans="1:3" x14ac:dyDescent="0.2">
      <c r="A153" t="str">
        <f>IFERROR(VLOOKUP("YES",'Course planner'!$B218:G218,2,FALSE),"")</f>
        <v/>
      </c>
      <c r="B153" t="str">
        <f>IFERROR(VLOOKUP("YES",'Course planner'!$B218:G218,4,FALSE),"")</f>
        <v/>
      </c>
      <c r="C153" t="str">
        <f>IFERROR(VLOOKUP("Yes", 'Course planner'!B218:G218,5,FALSE),"")</f>
        <v/>
      </c>
    </row>
    <row r="154" spans="1:3" x14ac:dyDescent="0.2">
      <c r="A154" t="str">
        <f>IFERROR(VLOOKUP("YES",'Course planner'!$B219:G219,2,FALSE),"")</f>
        <v/>
      </c>
      <c r="B154" t="str">
        <f>IFERROR(VLOOKUP("YES",'Course planner'!$B219:G219,4,FALSE),"")</f>
        <v/>
      </c>
      <c r="C154" t="str">
        <f>IFERROR(VLOOKUP("Yes", 'Course planner'!B219:G219,5,FALSE),"")</f>
        <v/>
      </c>
    </row>
    <row r="155" spans="1:3" x14ac:dyDescent="0.2">
      <c r="A155" t="str">
        <f>IFERROR(VLOOKUP("YES",'Course planner'!$B220:G220,2,FALSE),"")</f>
        <v/>
      </c>
      <c r="B155" t="str">
        <f>IFERROR(VLOOKUP("YES",'Course planner'!$B220:G220,4,FALSE),"")</f>
        <v/>
      </c>
      <c r="C155" t="str">
        <f>IFERROR(VLOOKUP("Yes", 'Course planner'!B220:G220,5,FALSE),"")</f>
        <v/>
      </c>
    </row>
    <row r="156" spans="1:3" x14ac:dyDescent="0.2">
      <c r="A156" t="str">
        <f>IFERROR(VLOOKUP("YES",'Course planner'!$B221:G221,2,FALSE),"")</f>
        <v/>
      </c>
      <c r="B156" t="str">
        <f>IFERROR(VLOOKUP("YES",'Course planner'!$B221:G221,4,FALSE),"")</f>
        <v/>
      </c>
      <c r="C156" t="str">
        <f>IFERROR(VLOOKUP("Yes", 'Course planner'!B221:G221,5,FALSE),"")</f>
        <v/>
      </c>
    </row>
    <row r="157" spans="1:3" x14ac:dyDescent="0.2">
      <c r="A157" t="str">
        <f>IFERROR(VLOOKUP("YES",'Course planner'!$B222:G222,2,FALSE),"")</f>
        <v/>
      </c>
      <c r="B157" t="str">
        <f>IFERROR(VLOOKUP("YES",'Course planner'!$B222:G222,4,FALSE),"")</f>
        <v/>
      </c>
      <c r="C157" t="str">
        <f>IFERROR(VLOOKUP("Yes", 'Course planner'!B222:G222,5,FALSE),"")</f>
        <v/>
      </c>
    </row>
    <row r="158" spans="1:3" x14ac:dyDescent="0.2">
      <c r="A158" t="str">
        <f>IFERROR(VLOOKUP("YES",'Course planner'!$B223:G223,2,FALSE),"")</f>
        <v/>
      </c>
      <c r="B158" t="str">
        <f>IFERROR(VLOOKUP("YES",'Course planner'!$B223:G223,4,FALSE),"")</f>
        <v/>
      </c>
      <c r="C158" t="str">
        <f>IFERROR(VLOOKUP("Yes", 'Course planner'!B223:G223,5,FALSE),"")</f>
        <v/>
      </c>
    </row>
    <row r="159" spans="1:3" x14ac:dyDescent="0.2">
      <c r="A159" t="str">
        <f>IFERROR(VLOOKUP("YES",'Course planner'!$B224:G224,2,FALSE),"")</f>
        <v/>
      </c>
      <c r="B159" t="str">
        <f>IFERROR(VLOOKUP("YES",'Course planner'!$B224:G224,4,FALSE),"")</f>
        <v/>
      </c>
      <c r="C159" t="str">
        <f>IFERROR(VLOOKUP("Yes", 'Course planner'!B224:G224,5,FALSE),"")</f>
        <v/>
      </c>
    </row>
    <row r="160" spans="1:3" x14ac:dyDescent="0.2">
      <c r="A160" t="str">
        <f>IFERROR(VLOOKUP("YES",'Course planner'!$B225:G225,2,FALSE),"")</f>
        <v/>
      </c>
      <c r="B160" t="str">
        <f>IFERROR(VLOOKUP("YES",'Course planner'!$B225:G225,4,FALSE),"")</f>
        <v/>
      </c>
      <c r="C160" t="str">
        <f>IFERROR(VLOOKUP("Yes", 'Course planner'!B225:G225,5,FALSE),"")</f>
        <v/>
      </c>
    </row>
    <row r="161" spans="1:3" x14ac:dyDescent="0.2">
      <c r="A161" t="str">
        <f>IFERROR(VLOOKUP("YES",'Course planner'!$B226:G226,2,FALSE),"")</f>
        <v/>
      </c>
      <c r="B161" t="str">
        <f>IFERROR(VLOOKUP("YES",'Course planner'!$B226:G226,4,FALSE),"")</f>
        <v/>
      </c>
      <c r="C161" t="str">
        <f>IFERROR(VLOOKUP("Yes", 'Course planner'!B226:G226,5,FALSE),"")</f>
        <v/>
      </c>
    </row>
    <row r="162" spans="1:3" x14ac:dyDescent="0.2">
      <c r="A162" t="str">
        <f>IFERROR(VLOOKUP("YES",'Course planner'!$B227:G227,2,FALSE),"")</f>
        <v/>
      </c>
      <c r="B162" t="str">
        <f>IFERROR(VLOOKUP("YES",'Course planner'!$B227:G227,4,FALSE),"")</f>
        <v/>
      </c>
      <c r="C162" t="str">
        <f>IFERROR(VLOOKUP("Yes", 'Course planner'!B227:G227,5,FALSE),"")</f>
        <v/>
      </c>
    </row>
    <row r="163" spans="1:3" x14ac:dyDescent="0.2">
      <c r="A163" t="str">
        <f>IFERROR(VLOOKUP("YES",'Course planner'!$B228:G228,2,FALSE),"")</f>
        <v/>
      </c>
      <c r="B163" t="str">
        <f>IFERROR(VLOOKUP("YES",'Course planner'!$B228:G228,4,FALSE),"")</f>
        <v/>
      </c>
      <c r="C163" t="str">
        <f>IFERROR(VLOOKUP("Yes", 'Course planner'!B228:G228,5,FALSE),"")</f>
        <v/>
      </c>
    </row>
    <row r="164" spans="1:3" x14ac:dyDescent="0.2">
      <c r="A164" t="str">
        <f>IFERROR(VLOOKUP("YES",'Course planner'!$B229:G229,2,FALSE),"")</f>
        <v/>
      </c>
      <c r="B164" t="str">
        <f>IFERROR(VLOOKUP("YES",'Course planner'!$B229:G229,4,FALSE),"")</f>
        <v/>
      </c>
      <c r="C164" t="str">
        <f>IFERROR(VLOOKUP("Yes", 'Course planner'!B229:G229,5,FALSE),"")</f>
        <v/>
      </c>
    </row>
    <row r="165" spans="1:3" x14ac:dyDescent="0.2">
      <c r="A165" t="str">
        <f>IFERROR(VLOOKUP("YES",'Course planner'!$B230:G230,2,FALSE),"")</f>
        <v/>
      </c>
      <c r="B165" t="str">
        <f>IFERROR(VLOOKUP("YES",'Course planner'!$B230:G230,4,FALSE),"")</f>
        <v/>
      </c>
      <c r="C165" t="str">
        <f>IFERROR(VLOOKUP("Yes", 'Course planner'!B230:G230,5,FALSE),"")</f>
        <v/>
      </c>
    </row>
    <row r="166" spans="1:3" x14ac:dyDescent="0.2">
      <c r="A166" t="str">
        <f>IFERROR(VLOOKUP("YES",'Course planner'!$B231:G231,2,FALSE),"")</f>
        <v/>
      </c>
      <c r="B166" t="str">
        <f>IFERROR(VLOOKUP("YES",'Course planner'!$B231:G231,4,FALSE),"")</f>
        <v/>
      </c>
      <c r="C166" t="str">
        <f>IFERROR(VLOOKUP("Yes", 'Course planner'!B231:G231,5,FALSE),"")</f>
        <v/>
      </c>
    </row>
    <row r="167" spans="1:3" x14ac:dyDescent="0.2">
      <c r="A167" t="str">
        <f>IFERROR(VLOOKUP("YES",'Course planner'!$B232:G232,2,FALSE),"")</f>
        <v/>
      </c>
      <c r="B167" t="str">
        <f>IFERROR(VLOOKUP("YES",'Course planner'!$B232:G232,4,FALSE),"")</f>
        <v/>
      </c>
      <c r="C167" t="str">
        <f>IFERROR(VLOOKUP("Yes", 'Course planner'!B232:G232,5,FALSE),"")</f>
        <v/>
      </c>
    </row>
    <row r="168" spans="1:3" x14ac:dyDescent="0.2">
      <c r="A168" t="str">
        <f>IFERROR(VLOOKUP("YES",'Course planner'!$B233:G233,2,FALSE),"")</f>
        <v/>
      </c>
      <c r="B168" t="str">
        <f>IFERROR(VLOOKUP("YES",'Course planner'!$B233:G233,4,FALSE),"")</f>
        <v/>
      </c>
      <c r="C168" t="str">
        <f>IFERROR(VLOOKUP("Yes", 'Course planner'!B233:G233,5,FALSE),"")</f>
        <v/>
      </c>
    </row>
    <row r="169" spans="1:3" x14ac:dyDescent="0.2">
      <c r="A169" t="str">
        <f>IFERROR(VLOOKUP("YES",'Course planner'!$B234:G234,2,FALSE),"")</f>
        <v/>
      </c>
      <c r="B169" t="str">
        <f>IFERROR(VLOOKUP("YES",'Course planner'!$B234:G234,4,FALSE),"")</f>
        <v/>
      </c>
      <c r="C169" t="str">
        <f>IFERROR(VLOOKUP("Yes", 'Course planner'!B234:G234,5,FALSE),"")</f>
        <v/>
      </c>
    </row>
    <row r="170" spans="1:3" x14ac:dyDescent="0.2">
      <c r="A170" t="str">
        <f>IFERROR(VLOOKUP("YES",'Course planner'!$B235:G235,2,FALSE),"")</f>
        <v/>
      </c>
      <c r="B170" t="str">
        <f>IFERROR(VLOOKUP("YES",'Course planner'!$B235:G235,4,FALSE),"")</f>
        <v/>
      </c>
      <c r="C170" t="str">
        <f>IFERROR(VLOOKUP("Yes", 'Course planner'!B235:G235,5,FALSE),"")</f>
        <v/>
      </c>
    </row>
    <row r="171" spans="1:3" x14ac:dyDescent="0.2">
      <c r="A171" t="str">
        <f>IFERROR(VLOOKUP("YES",'Course planner'!$B236:G236,2,FALSE),"")</f>
        <v/>
      </c>
      <c r="B171" t="str">
        <f>IFERROR(VLOOKUP("YES",'Course planner'!$B236:G236,4,FALSE),"")</f>
        <v/>
      </c>
      <c r="C171" t="str">
        <f>IFERROR(VLOOKUP("Yes", 'Course planner'!B236:G236,5,FALSE),"")</f>
        <v/>
      </c>
    </row>
    <row r="172" spans="1:3" x14ac:dyDescent="0.2">
      <c r="A172" t="str">
        <f>IFERROR(VLOOKUP("YES",'Course planner'!$B237:G237,2,FALSE),"")</f>
        <v/>
      </c>
      <c r="B172" t="str">
        <f>IFERROR(VLOOKUP("YES",'Course planner'!$B237:G237,4,FALSE),"")</f>
        <v/>
      </c>
      <c r="C172" t="str">
        <f>IFERROR(VLOOKUP("Yes", 'Course planner'!B237:G237,5,FALSE),"")</f>
        <v/>
      </c>
    </row>
    <row r="173" spans="1:3" x14ac:dyDescent="0.2">
      <c r="A173" t="str">
        <f>IFERROR(VLOOKUP("YES",'Course planner'!$B238:G238,2,FALSE),"")</f>
        <v/>
      </c>
      <c r="B173" t="str">
        <f>IFERROR(VLOOKUP("YES",'Course planner'!$B238:G238,4,FALSE),"")</f>
        <v/>
      </c>
      <c r="C173" t="str">
        <f>IFERROR(VLOOKUP("Yes", 'Course planner'!B238:G238,5,FALSE),"")</f>
        <v/>
      </c>
    </row>
    <row r="174" spans="1:3" x14ac:dyDescent="0.2">
      <c r="A174" t="str">
        <f>IFERROR(VLOOKUP("YES",'Course planner'!$B239:G239,2,FALSE),"")</f>
        <v/>
      </c>
      <c r="B174" t="str">
        <f>IFERROR(VLOOKUP("YES",'Course planner'!$B239:G239,4,FALSE),"")</f>
        <v/>
      </c>
      <c r="C174" t="str">
        <f>IFERROR(VLOOKUP("Yes", 'Course planner'!B239:G239,5,FALSE),"")</f>
        <v/>
      </c>
    </row>
    <row r="175" spans="1:3" x14ac:dyDescent="0.2">
      <c r="A175" t="str">
        <f>IFERROR(VLOOKUP("YES",'Course planner'!$B240:G240,2,FALSE),"")</f>
        <v/>
      </c>
      <c r="B175" t="str">
        <f>IFERROR(VLOOKUP("YES",'Course planner'!$B240:G240,4,FALSE),"")</f>
        <v/>
      </c>
      <c r="C175" t="str">
        <f>IFERROR(VLOOKUP("Yes", 'Course planner'!B240:G240,5,FALSE),"")</f>
        <v/>
      </c>
    </row>
    <row r="176" spans="1:3" x14ac:dyDescent="0.2">
      <c r="A176" t="str">
        <f>IFERROR(VLOOKUP("YES",'Course planner'!$B241:G241,2,FALSE),"")</f>
        <v/>
      </c>
      <c r="B176" t="str">
        <f>IFERROR(VLOOKUP("YES",'Course planner'!$B241:G241,4,FALSE),"")</f>
        <v/>
      </c>
      <c r="C176" t="str">
        <f>IFERROR(VLOOKUP("Yes", 'Course planner'!B241:G241,5,FALSE),"")</f>
        <v/>
      </c>
    </row>
    <row r="177" spans="1:3" x14ac:dyDescent="0.2">
      <c r="A177" t="str">
        <f>IFERROR(VLOOKUP("YES",'Course planner'!$B242:G242,2,FALSE),"")</f>
        <v/>
      </c>
      <c r="B177" t="str">
        <f>IFERROR(VLOOKUP("YES",'Course planner'!$B242:G242,4,FALSE),"")</f>
        <v/>
      </c>
      <c r="C177" t="str">
        <f>IFERROR(VLOOKUP("Yes", 'Course planner'!B242:G242,5,FALSE),"")</f>
        <v/>
      </c>
    </row>
    <row r="178" spans="1:3" x14ac:dyDescent="0.2">
      <c r="A178" t="str">
        <f>IFERROR(VLOOKUP("YES",'Course planner'!$B243:G243,2,FALSE),"")</f>
        <v/>
      </c>
      <c r="B178" t="str">
        <f>IFERROR(VLOOKUP("YES",'Course planner'!$B243:G243,4,FALSE),"")</f>
        <v/>
      </c>
      <c r="C178" t="str">
        <f>IFERROR(VLOOKUP("Yes", 'Course planner'!B243:G243,5,FALSE),"")</f>
        <v/>
      </c>
    </row>
    <row r="179" spans="1:3" x14ac:dyDescent="0.2">
      <c r="A179" t="str">
        <f>IFERROR(VLOOKUP("YES",'Course planner'!$B244:G244,2,FALSE),"")</f>
        <v/>
      </c>
      <c r="B179" t="str">
        <f>IFERROR(VLOOKUP("YES",'Course planner'!$B244:G244,4,FALSE),"")</f>
        <v/>
      </c>
      <c r="C179" t="str">
        <f>IFERROR(VLOOKUP("Yes", 'Course planner'!B244:G244,5,FALSE),"")</f>
        <v/>
      </c>
    </row>
    <row r="180" spans="1:3" x14ac:dyDescent="0.2">
      <c r="A180" t="str">
        <f>IFERROR(VLOOKUP("YES",'Course planner'!$B245:G245,2,FALSE),"")</f>
        <v/>
      </c>
      <c r="B180" t="str">
        <f>IFERROR(VLOOKUP("YES",'Course planner'!$B245:G245,4,FALSE),"")</f>
        <v/>
      </c>
      <c r="C180" t="str">
        <f>IFERROR(VLOOKUP("Yes", 'Course planner'!B245:G245,5,FALSE),"")</f>
        <v/>
      </c>
    </row>
    <row r="181" spans="1:3" x14ac:dyDescent="0.2">
      <c r="A181" t="str">
        <f>IFERROR(VLOOKUP("YES",'Course planner'!$B246:G246,2,FALSE),"")</f>
        <v/>
      </c>
      <c r="B181" t="str">
        <f>IFERROR(VLOOKUP("YES",'Course planner'!$B246:G246,4,FALSE),"")</f>
        <v/>
      </c>
      <c r="C181" t="str">
        <f>IFERROR(VLOOKUP("Yes", 'Course planner'!B246:G246,5,FALSE),"")</f>
        <v/>
      </c>
    </row>
    <row r="182" spans="1:3" x14ac:dyDescent="0.2">
      <c r="A182" t="str">
        <f>IFERROR(VLOOKUP("YES",'Course planner'!$B247:G247,2,FALSE),"")</f>
        <v/>
      </c>
      <c r="B182" t="str">
        <f>IFERROR(VLOOKUP("YES",'Course planner'!$B247:G247,4,FALSE),"")</f>
        <v/>
      </c>
      <c r="C182" t="str">
        <f>IFERROR(VLOOKUP("Yes", 'Course planner'!B247:G247,5,FALSE),"")</f>
        <v/>
      </c>
    </row>
    <row r="183" spans="1:3" x14ac:dyDescent="0.2">
      <c r="A183" t="str">
        <f>IFERROR(VLOOKUP("YES",'Course planner'!$B248:G248,2,FALSE),"")</f>
        <v/>
      </c>
      <c r="B183" t="str">
        <f>IFERROR(VLOOKUP("YES",'Course planner'!$B248:G248,4,FALSE),"")</f>
        <v/>
      </c>
      <c r="C183" t="str">
        <f>IFERROR(VLOOKUP("Yes", 'Course planner'!B248:G248,5,FALSE),"")</f>
        <v/>
      </c>
    </row>
    <row r="184" spans="1:3" x14ac:dyDescent="0.2">
      <c r="A184" t="str">
        <f>IFERROR(VLOOKUP("YES",'Course planner'!$B249:G249,2,FALSE),"")</f>
        <v/>
      </c>
      <c r="B184" t="str">
        <f>IFERROR(VLOOKUP("YES",'Course planner'!$B249:G249,4,FALSE),"")</f>
        <v/>
      </c>
      <c r="C184" t="str">
        <f>IFERROR(VLOOKUP("Yes", 'Course planner'!B249:G249,5,FALSE),"")</f>
        <v/>
      </c>
    </row>
    <row r="185" spans="1:3" x14ac:dyDescent="0.2">
      <c r="A185" t="str">
        <f>IFERROR(VLOOKUP("YES",'Course planner'!$B250:G250,2,FALSE),"")</f>
        <v/>
      </c>
      <c r="B185" t="str">
        <f>IFERROR(VLOOKUP("YES",'Course planner'!$B250:G250,4,FALSE),"")</f>
        <v/>
      </c>
      <c r="C185" t="str">
        <f>IFERROR(VLOOKUP("Yes", 'Course planner'!B250:G250,5,FALSE),"")</f>
        <v/>
      </c>
    </row>
    <row r="186" spans="1:3" x14ac:dyDescent="0.2">
      <c r="A186" t="str">
        <f>IFERROR(VLOOKUP("YES",'Course planner'!$B251:G251,2,FALSE),"")</f>
        <v/>
      </c>
      <c r="B186" t="str">
        <f>IFERROR(VLOOKUP("YES",'Course planner'!$B251:G251,4,FALSE),"")</f>
        <v/>
      </c>
      <c r="C186" t="str">
        <f>IFERROR(VLOOKUP("Yes", 'Course planner'!B251:G251,5,FALSE),"")</f>
        <v/>
      </c>
    </row>
    <row r="187" spans="1:3" x14ac:dyDescent="0.2">
      <c r="A187" t="str">
        <f>IFERROR(VLOOKUP("YES",'Course planner'!$B252:G252,2,FALSE),"")</f>
        <v/>
      </c>
      <c r="B187" t="str">
        <f>IFERROR(VLOOKUP("YES",'Course planner'!$B252:G252,4,FALSE),"")</f>
        <v/>
      </c>
      <c r="C187" t="str">
        <f>IFERROR(VLOOKUP("Yes", 'Course planner'!B252:G252,5,FALSE),"")</f>
        <v/>
      </c>
    </row>
    <row r="188" spans="1:3" x14ac:dyDescent="0.2">
      <c r="A188" t="str">
        <f>IFERROR(VLOOKUP("YES",'Course planner'!$B253:G253,2,FALSE),"")</f>
        <v/>
      </c>
      <c r="B188" t="str">
        <f>IFERROR(VLOOKUP("YES",'Course planner'!$B253:G253,4,FALSE),"")</f>
        <v/>
      </c>
      <c r="C188" t="str">
        <f>IFERROR(VLOOKUP("Yes", 'Course planner'!B253:G253,5,FALSE),"")</f>
        <v/>
      </c>
    </row>
    <row r="189" spans="1:3" x14ac:dyDescent="0.2">
      <c r="A189" t="str">
        <f>IFERROR(VLOOKUP("YES",'Course planner'!$B254:G254,2,FALSE),"")</f>
        <v/>
      </c>
      <c r="B189" t="str">
        <f>IFERROR(VLOOKUP("YES",'Course planner'!$B254:G254,4,FALSE),"")</f>
        <v/>
      </c>
      <c r="C189" t="str">
        <f>IFERROR(VLOOKUP("Yes", 'Course planner'!B254:G254,5,FALSE),"")</f>
        <v/>
      </c>
    </row>
    <row r="190" spans="1:3" x14ac:dyDescent="0.2">
      <c r="A190" t="str">
        <f>IFERROR(VLOOKUP("YES",'Course planner'!$B255:G255,2,FALSE),"")</f>
        <v/>
      </c>
      <c r="B190" t="str">
        <f>IFERROR(VLOOKUP("YES",'Course planner'!$B255:G255,4,FALSE),"")</f>
        <v/>
      </c>
      <c r="C190" t="str">
        <f>IFERROR(VLOOKUP("Yes", 'Course planner'!B255:G255,5,FALSE),"")</f>
        <v/>
      </c>
    </row>
    <row r="191" spans="1:3" x14ac:dyDescent="0.2">
      <c r="A191" t="str">
        <f>IFERROR(VLOOKUP("YES",'Course planner'!$B256:G256,2,FALSE),"")</f>
        <v/>
      </c>
      <c r="B191" t="str">
        <f>IFERROR(VLOOKUP("YES",'Course planner'!$B256:G256,4,FALSE),"")</f>
        <v/>
      </c>
      <c r="C191" t="str">
        <f>IFERROR(VLOOKUP("Yes", 'Course planner'!B256:G256,5,FALSE),"")</f>
        <v/>
      </c>
    </row>
    <row r="192" spans="1:3" x14ac:dyDescent="0.2">
      <c r="A192" t="str">
        <f>IFERROR(VLOOKUP("YES",'Course planner'!$B257:G257,2,FALSE),"")</f>
        <v/>
      </c>
      <c r="B192" t="str">
        <f>IFERROR(VLOOKUP("YES",'Course planner'!$B257:G257,4,FALSE),"")</f>
        <v/>
      </c>
      <c r="C192" t="str">
        <f>IFERROR(VLOOKUP("Yes", 'Course planner'!B257:G257,5,FALSE),"")</f>
        <v/>
      </c>
    </row>
    <row r="193" spans="1:3" x14ac:dyDescent="0.2">
      <c r="A193" t="str">
        <f>IFERROR(VLOOKUP("YES",'Course planner'!$B258:G258,2,FALSE),"")</f>
        <v/>
      </c>
      <c r="B193" t="str">
        <f>IFERROR(VLOOKUP("YES",'Course planner'!$B258:G258,4,FALSE),"")</f>
        <v/>
      </c>
      <c r="C193" t="str">
        <f>IFERROR(VLOOKUP("Yes", 'Course planner'!B258:G258,5,FALSE),"")</f>
        <v/>
      </c>
    </row>
    <row r="194" spans="1:3" x14ac:dyDescent="0.2">
      <c r="A194" t="str">
        <f>IFERROR(VLOOKUP("YES",'Course planner'!$B259:G259,2,FALSE),"")</f>
        <v/>
      </c>
      <c r="B194" t="str">
        <f>IFERROR(VLOOKUP("YES",'Course planner'!$B259:G259,4,FALSE),"")</f>
        <v/>
      </c>
      <c r="C194" t="str">
        <f>IFERROR(VLOOKUP("Yes", 'Course planner'!B259:G259,5,FALSE),"")</f>
        <v/>
      </c>
    </row>
    <row r="195" spans="1:3" x14ac:dyDescent="0.2">
      <c r="A195" t="str">
        <f>IFERROR(VLOOKUP("YES",'Course planner'!$B260:G260,2,FALSE),"")</f>
        <v/>
      </c>
      <c r="B195" t="str">
        <f>IFERROR(VLOOKUP("YES",'Course planner'!$B260:G260,4,FALSE),"")</f>
        <v/>
      </c>
      <c r="C195" t="str">
        <f>IFERROR(VLOOKUP("Yes", 'Course planner'!B260:G260,5,FALSE),"")</f>
        <v/>
      </c>
    </row>
    <row r="196" spans="1:3" x14ac:dyDescent="0.2">
      <c r="A196" t="str">
        <f>IFERROR(VLOOKUP("YES",'Course planner'!$B261:G261,2,FALSE),"")</f>
        <v/>
      </c>
      <c r="B196" t="str">
        <f>IFERROR(VLOOKUP("YES",'Course planner'!$B261:G261,4,FALSE),"")</f>
        <v/>
      </c>
      <c r="C196" t="str">
        <f>IFERROR(VLOOKUP("Yes", 'Course planner'!B261:G261,5,FALSE),"")</f>
        <v/>
      </c>
    </row>
    <row r="197" spans="1:3" x14ac:dyDescent="0.2">
      <c r="A197" t="str">
        <f>IFERROR(VLOOKUP("YES",'Course planner'!$B262:G262,2,FALSE),"")</f>
        <v/>
      </c>
      <c r="B197" t="str">
        <f>IFERROR(VLOOKUP("YES",'Course planner'!$B262:G262,4,FALSE),"")</f>
        <v/>
      </c>
      <c r="C197" t="str">
        <f>IFERROR(VLOOKUP("Yes", 'Course planner'!B262:G262,5,FALSE),"")</f>
        <v/>
      </c>
    </row>
    <row r="198" spans="1:3" x14ac:dyDescent="0.2">
      <c r="A198" t="str">
        <f>IFERROR(VLOOKUP("YES",'Course planner'!$B263:G263,2,FALSE),"")</f>
        <v/>
      </c>
      <c r="B198" t="str">
        <f>IFERROR(VLOOKUP("YES",'Course planner'!$B263:G263,4,FALSE),"")</f>
        <v/>
      </c>
      <c r="C198" t="str">
        <f>IFERROR(VLOOKUP("Yes", 'Course planner'!B263:G263,5,FALSE),"")</f>
        <v/>
      </c>
    </row>
    <row r="199" spans="1:3" x14ac:dyDescent="0.2">
      <c r="A199" t="str">
        <f>IFERROR(VLOOKUP("YES",'Course planner'!$B264:G264,2,FALSE),"")</f>
        <v/>
      </c>
      <c r="B199" t="str">
        <f>IFERROR(VLOOKUP("YES",'Course planner'!$B264:G264,4,FALSE),"")</f>
        <v/>
      </c>
      <c r="C199" t="str">
        <f>IFERROR(VLOOKUP("Yes", 'Course planner'!B264:G264,5,FALSE),"")</f>
        <v/>
      </c>
    </row>
    <row r="200" spans="1:3" x14ac:dyDescent="0.2">
      <c r="A200" t="str">
        <f>IFERROR(VLOOKUP("YES",'Course planner'!$B265:G265,2,FALSE),"")</f>
        <v/>
      </c>
      <c r="B200" t="str">
        <f>IFERROR(VLOOKUP("YES",'Course planner'!$B265:G265,4,FALSE),"")</f>
        <v/>
      </c>
      <c r="C200" t="str">
        <f>IFERROR(VLOOKUP("Yes", 'Course planner'!B265:G265,5,FALSE),"")</f>
        <v/>
      </c>
    </row>
    <row r="201" spans="1:3" x14ac:dyDescent="0.2">
      <c r="A201" t="str">
        <f>IFERROR(VLOOKUP("YES",'Course planner'!$B266:G266,2,FALSE),"")</f>
        <v/>
      </c>
      <c r="B201" t="str">
        <f>IFERROR(VLOOKUP("YES",'Course planner'!$B266:G266,4,FALSE),"")</f>
        <v/>
      </c>
      <c r="C201" t="str">
        <f>IFERROR(VLOOKUP("Yes", 'Course planner'!B266:G266,5,FALSE),"")</f>
        <v/>
      </c>
    </row>
    <row r="202" spans="1:3" x14ac:dyDescent="0.2">
      <c r="A202" t="str">
        <f>IFERROR(VLOOKUP("YES",'Course planner'!$B267:G267,2,FALSE),"")</f>
        <v/>
      </c>
      <c r="B202" t="str">
        <f>IFERROR(VLOOKUP("YES",'Course planner'!$B267:G267,4,FALSE),"")</f>
        <v/>
      </c>
      <c r="C202" t="str">
        <f>IFERROR(VLOOKUP("Yes", 'Course planner'!B267:G267,5,FALSE),"")</f>
        <v/>
      </c>
    </row>
    <row r="203" spans="1:3" x14ac:dyDescent="0.2">
      <c r="A203" t="str">
        <f>IFERROR(VLOOKUP("YES",'Course planner'!$B268:G268,2,FALSE),"")</f>
        <v/>
      </c>
      <c r="B203" t="str">
        <f>IFERROR(VLOOKUP("YES",'Course planner'!$B268:G268,4,FALSE),"")</f>
        <v/>
      </c>
      <c r="C203" t="str">
        <f>IFERROR(VLOOKUP("Yes", 'Course planner'!B268:G268,5,FALSE),"")</f>
        <v/>
      </c>
    </row>
    <row r="204" spans="1:3" x14ac:dyDescent="0.2">
      <c r="A204" t="str">
        <f>IFERROR(VLOOKUP("YES",'Course planner'!$B269:G269,2,FALSE),"")</f>
        <v/>
      </c>
      <c r="B204" t="str">
        <f>IFERROR(VLOOKUP("YES",'Course planner'!$B269:G269,4,FALSE),"")</f>
        <v/>
      </c>
      <c r="C204" t="str">
        <f>IFERROR(VLOOKUP("Yes", 'Course planner'!B269:G269,5,FALSE),"")</f>
        <v/>
      </c>
    </row>
    <row r="205" spans="1:3" x14ac:dyDescent="0.2">
      <c r="A205" t="str">
        <f>IFERROR(VLOOKUP("YES",'Course planner'!$B270:G270,2,FALSE),"")</f>
        <v/>
      </c>
      <c r="B205" t="str">
        <f>IFERROR(VLOOKUP("YES",'Course planner'!$B270:G270,4,FALSE),"")</f>
        <v/>
      </c>
      <c r="C205" t="str">
        <f>IFERROR(VLOOKUP("Yes", 'Course planner'!B270:G270,5,FALSE),"")</f>
        <v/>
      </c>
    </row>
    <row r="206" spans="1:3" x14ac:dyDescent="0.2">
      <c r="A206" t="str">
        <f>IFERROR(VLOOKUP("YES",'Course planner'!$B271:G271,2,FALSE),"")</f>
        <v/>
      </c>
      <c r="B206" t="str">
        <f>IFERROR(VLOOKUP("YES",'Course planner'!$B271:G271,4,FALSE),"")</f>
        <v/>
      </c>
      <c r="C206" t="str">
        <f>IFERROR(VLOOKUP("Yes", 'Course planner'!B271:G271,5,FALSE),"")</f>
        <v/>
      </c>
    </row>
    <row r="207" spans="1:3" x14ac:dyDescent="0.2">
      <c r="A207" t="str">
        <f>IFERROR(VLOOKUP("YES",'Course planner'!$B272:G272,2,FALSE),"")</f>
        <v/>
      </c>
      <c r="B207" t="str">
        <f>IFERROR(VLOOKUP("YES",'Course planner'!$B272:G272,4,FALSE),"")</f>
        <v/>
      </c>
      <c r="C207" t="str">
        <f>IFERROR(VLOOKUP("Yes", 'Course planner'!B272:G272,5,FALSE),"")</f>
        <v/>
      </c>
    </row>
    <row r="208" spans="1:3" x14ac:dyDescent="0.2">
      <c r="A208" t="str">
        <f>IFERROR(VLOOKUP("YES",'Course planner'!$B273:G273,2,FALSE),"")</f>
        <v/>
      </c>
      <c r="B208" t="str">
        <f>IFERROR(VLOOKUP("YES",'Course planner'!$B273:G273,4,FALSE),"")</f>
        <v/>
      </c>
      <c r="C208" t="str">
        <f>IFERROR(VLOOKUP("Yes", 'Course planner'!B273:G273,5,FALSE),"")</f>
        <v/>
      </c>
    </row>
    <row r="209" spans="1:3" x14ac:dyDescent="0.2">
      <c r="A209" t="str">
        <f>IFERROR(VLOOKUP("YES",'Course planner'!$B274:G274,2,FALSE),"")</f>
        <v/>
      </c>
      <c r="B209" t="str">
        <f>IFERROR(VLOOKUP("YES",'Course planner'!$B274:G274,4,FALSE),"")</f>
        <v/>
      </c>
      <c r="C209" t="str">
        <f>IFERROR(VLOOKUP("Yes", 'Course planner'!B274:G274,5,FALSE),"")</f>
        <v/>
      </c>
    </row>
    <row r="210" spans="1:3" x14ac:dyDescent="0.2">
      <c r="A210" t="str">
        <f>IFERROR(VLOOKUP("YES",'Course planner'!$B275:G275,2,FALSE),"")</f>
        <v/>
      </c>
      <c r="B210" t="str">
        <f>IFERROR(VLOOKUP("YES",'Course planner'!$B275:G275,4,FALSE),"")</f>
        <v/>
      </c>
      <c r="C210" t="str">
        <f>IFERROR(VLOOKUP("Yes", 'Course planner'!B275:G275,5,FALSE),"")</f>
        <v/>
      </c>
    </row>
    <row r="211" spans="1:3" x14ac:dyDescent="0.2">
      <c r="A211" t="str">
        <f>IFERROR(VLOOKUP("YES",'Course planner'!$B276:G276,2,FALSE),"")</f>
        <v/>
      </c>
      <c r="B211" t="str">
        <f>IFERROR(VLOOKUP("YES",'Course planner'!$B276:G276,4,FALSE),"")</f>
        <v/>
      </c>
      <c r="C211" t="str">
        <f>IFERROR(VLOOKUP("Yes", 'Course planner'!B276:G276,5,FALSE),"")</f>
        <v/>
      </c>
    </row>
    <row r="212" spans="1:3" x14ac:dyDescent="0.2">
      <c r="A212" t="str">
        <f>IFERROR(VLOOKUP("YES",'Course planner'!$B277:G277,2,FALSE),"")</f>
        <v/>
      </c>
      <c r="B212" t="str">
        <f>IFERROR(VLOOKUP("YES",'Course planner'!$B277:G277,4,FALSE),"")</f>
        <v/>
      </c>
      <c r="C212" t="str">
        <f>IFERROR(VLOOKUP("Yes", 'Course planner'!B277:G277,5,FALSE),"")</f>
        <v/>
      </c>
    </row>
    <row r="213" spans="1:3" x14ac:dyDescent="0.2">
      <c r="A213" t="str">
        <f>IFERROR(VLOOKUP("YES",'Course planner'!$B278:G278,2,FALSE),"")</f>
        <v/>
      </c>
      <c r="B213" t="str">
        <f>IFERROR(VLOOKUP("YES",'Course planner'!$B278:G278,4,FALSE),"")</f>
        <v/>
      </c>
      <c r="C213" t="str">
        <f>IFERROR(VLOOKUP("Yes", 'Course planner'!B278:G278,5,FALSE),"")</f>
        <v/>
      </c>
    </row>
    <row r="214" spans="1:3" x14ac:dyDescent="0.2">
      <c r="A214" t="str">
        <f>IFERROR(VLOOKUP("YES",'Course planner'!$B279:G279,2,FALSE),"")</f>
        <v/>
      </c>
      <c r="B214" t="str">
        <f>IFERROR(VLOOKUP("YES",'Course planner'!$B279:G279,4,FALSE),"")</f>
        <v/>
      </c>
      <c r="C214" t="str">
        <f>IFERROR(VLOOKUP("Yes", 'Course planner'!B279:G279,5,FALSE),"")</f>
        <v/>
      </c>
    </row>
    <row r="215" spans="1:3" x14ac:dyDescent="0.2">
      <c r="A215" t="str">
        <f>IFERROR(VLOOKUP("YES",'Course planner'!$B280:G280,2,FALSE),"")</f>
        <v/>
      </c>
      <c r="B215" t="str">
        <f>IFERROR(VLOOKUP("YES",'Course planner'!$B280:G280,4,FALSE),"")</f>
        <v/>
      </c>
      <c r="C215" t="str">
        <f>IFERROR(VLOOKUP("Yes", 'Course planner'!B280:G280,5,FALSE),"")</f>
        <v/>
      </c>
    </row>
    <row r="216" spans="1:3" x14ac:dyDescent="0.2">
      <c r="A216" t="str">
        <f>IFERROR(VLOOKUP("YES",'Course planner'!$B281:G281,2,FALSE),"")</f>
        <v/>
      </c>
      <c r="B216" t="str">
        <f>IFERROR(VLOOKUP("YES",'Course planner'!$B281:G281,4,FALSE),"")</f>
        <v/>
      </c>
      <c r="C216" t="str">
        <f>IFERROR(VLOOKUP("Yes", 'Course planner'!B281:G281,5,FALSE),"")</f>
        <v/>
      </c>
    </row>
    <row r="217" spans="1:3" x14ac:dyDescent="0.2">
      <c r="A217" t="str">
        <f>IFERROR(VLOOKUP("YES",'Course planner'!$B282:G282,2,FALSE),"")</f>
        <v/>
      </c>
      <c r="B217" t="str">
        <f>IFERROR(VLOOKUP("YES",'Course planner'!$B282:G282,4,FALSE),"")</f>
        <v/>
      </c>
      <c r="C217" t="str">
        <f>IFERROR(VLOOKUP("Yes", 'Course planner'!B282:G282,5,FALSE),"")</f>
        <v/>
      </c>
    </row>
    <row r="218" spans="1:3" x14ac:dyDescent="0.2">
      <c r="A218" t="str">
        <f>IFERROR(VLOOKUP("YES",'Course planner'!$B283:G283,2,FALSE),"")</f>
        <v/>
      </c>
      <c r="B218" t="str">
        <f>IFERROR(VLOOKUP("YES",'Course planner'!$B283:G283,4,FALSE),"")</f>
        <v/>
      </c>
      <c r="C218" t="str">
        <f>IFERROR(VLOOKUP("Yes", 'Course planner'!B283:G283,5,FALSE),"")</f>
        <v/>
      </c>
    </row>
    <row r="219" spans="1:3" x14ac:dyDescent="0.2">
      <c r="A219" t="str">
        <f>IFERROR(VLOOKUP("YES",'Course planner'!$B284:G284,2,FALSE),"")</f>
        <v/>
      </c>
      <c r="B219" t="str">
        <f>IFERROR(VLOOKUP("YES",'Course planner'!$B284:G284,4,FALSE),"")</f>
        <v/>
      </c>
      <c r="C219" t="str">
        <f>IFERROR(VLOOKUP("Yes", 'Course planner'!B284:G284,5,FALSE),"")</f>
        <v/>
      </c>
    </row>
    <row r="220" spans="1:3" x14ac:dyDescent="0.2">
      <c r="A220" t="str">
        <f>IFERROR(VLOOKUP("YES",'Course planner'!$B285:G285,2,FALSE),"")</f>
        <v/>
      </c>
      <c r="B220" t="str">
        <f>IFERROR(VLOOKUP("YES",'Course planner'!$B285:G285,4,FALSE),"")</f>
        <v/>
      </c>
      <c r="C220" t="str">
        <f>IFERROR(VLOOKUP("Yes", 'Course planner'!B285:G285,5,FALSE),"")</f>
        <v/>
      </c>
    </row>
    <row r="221" spans="1:3" x14ac:dyDescent="0.2">
      <c r="A221" t="str">
        <f>IFERROR(VLOOKUP("YES",'Course planner'!$B286:G286,2,FALSE),"")</f>
        <v/>
      </c>
      <c r="B221" t="str">
        <f>IFERROR(VLOOKUP("YES",'Course planner'!$B286:G286,4,FALSE),"")</f>
        <v/>
      </c>
      <c r="C221" t="str">
        <f>IFERROR(VLOOKUP("Yes", 'Course planner'!B286:G286,5,FALSE),"")</f>
        <v/>
      </c>
    </row>
    <row r="222" spans="1:3" x14ac:dyDescent="0.2">
      <c r="A222" t="str">
        <f>IFERROR(VLOOKUP("YES",'Course planner'!$B287:G287,2,FALSE),"")</f>
        <v/>
      </c>
      <c r="B222" t="str">
        <f>IFERROR(VLOOKUP("YES",'Course planner'!$B287:G287,4,FALSE),"")</f>
        <v/>
      </c>
      <c r="C222" t="str">
        <f>IFERROR(VLOOKUP("Yes", 'Course planner'!B287:G287,5,FALSE),"")</f>
        <v/>
      </c>
    </row>
    <row r="223" spans="1:3" x14ac:dyDescent="0.2">
      <c r="A223" t="str">
        <f>IFERROR(VLOOKUP("YES",'Course planner'!$B288:G288,2,FALSE),"")</f>
        <v/>
      </c>
      <c r="B223" t="str">
        <f>IFERROR(VLOOKUP("YES",'Course planner'!$B288:G288,4,FALSE),"")</f>
        <v/>
      </c>
      <c r="C223" t="str">
        <f>IFERROR(VLOOKUP("Yes", 'Course planner'!B288:G288,5,FALSE),"")</f>
        <v/>
      </c>
    </row>
    <row r="224" spans="1:3" x14ac:dyDescent="0.2">
      <c r="A224" t="str">
        <f>IFERROR(VLOOKUP("YES",'Course planner'!$B289:G289,2,FALSE),"")</f>
        <v/>
      </c>
      <c r="B224" t="str">
        <f>IFERROR(VLOOKUP("YES",'Course planner'!$B289:G289,4,FALSE),"")</f>
        <v/>
      </c>
      <c r="C224" t="str">
        <f>IFERROR(VLOOKUP("Yes", 'Course planner'!B289:G289,5,FALSE),"")</f>
        <v/>
      </c>
    </row>
    <row r="225" spans="1:3" x14ac:dyDescent="0.2">
      <c r="A225" t="str">
        <f>IFERROR(VLOOKUP("YES",'Course planner'!$B290:G290,2,FALSE),"")</f>
        <v/>
      </c>
      <c r="B225" t="str">
        <f>IFERROR(VLOOKUP("YES",'Course planner'!$B290:G290,4,FALSE),"")</f>
        <v/>
      </c>
      <c r="C225" t="str">
        <f>IFERROR(VLOOKUP("Yes", 'Course planner'!B290:G290,5,FALSE),"")</f>
        <v/>
      </c>
    </row>
    <row r="226" spans="1:3" x14ac:dyDescent="0.2">
      <c r="A226" t="str">
        <f>IFERROR(VLOOKUP("YES",'Course planner'!$B291:G291,2,FALSE),"")</f>
        <v/>
      </c>
      <c r="B226" t="str">
        <f>IFERROR(VLOOKUP("YES",'Course planner'!$B291:G291,4,FALSE),"")</f>
        <v/>
      </c>
      <c r="C226" t="str">
        <f>IFERROR(VLOOKUP("Yes", 'Course planner'!B291:G291,5,FALSE),"")</f>
        <v/>
      </c>
    </row>
    <row r="227" spans="1:3" x14ac:dyDescent="0.2">
      <c r="A227" t="str">
        <f>IFERROR(VLOOKUP("YES",'Course planner'!$B292:G292,2,FALSE),"")</f>
        <v/>
      </c>
      <c r="B227" t="str">
        <f>IFERROR(VLOOKUP("YES",'Course planner'!$B292:G292,4,FALSE),"")</f>
        <v/>
      </c>
      <c r="C227" t="str">
        <f>IFERROR(VLOOKUP("Yes", 'Course planner'!B292:G292,5,FALSE),"")</f>
        <v/>
      </c>
    </row>
    <row r="228" spans="1:3" x14ac:dyDescent="0.2">
      <c r="A228" t="str">
        <f>IFERROR(VLOOKUP("YES",'Course planner'!$B293:G293,2,FALSE),"")</f>
        <v/>
      </c>
      <c r="B228" t="str">
        <f>IFERROR(VLOOKUP("YES",'Course planner'!$B293:G293,4,FALSE),"")</f>
        <v/>
      </c>
      <c r="C228" t="str">
        <f>IFERROR(VLOOKUP("Yes", 'Course planner'!B293:G293,5,FALSE),"")</f>
        <v/>
      </c>
    </row>
    <row r="229" spans="1:3" x14ac:dyDescent="0.2">
      <c r="A229" t="str">
        <f>IFERROR(VLOOKUP("YES",'Course planner'!$B294:G294,2,FALSE),"")</f>
        <v/>
      </c>
      <c r="B229" t="str">
        <f>IFERROR(VLOOKUP("YES",'Course planner'!$B294:G294,4,FALSE),"")</f>
        <v/>
      </c>
      <c r="C229" t="str">
        <f>IFERROR(VLOOKUP("Yes", 'Course planner'!B294:G294,5,FALSE),"")</f>
        <v/>
      </c>
    </row>
    <row r="230" spans="1:3" x14ac:dyDescent="0.2">
      <c r="A230" t="str">
        <f>IFERROR(VLOOKUP("YES",'Course planner'!$B295:G295,2,FALSE),"")</f>
        <v/>
      </c>
      <c r="B230" t="str">
        <f>IFERROR(VLOOKUP("YES",'Course planner'!$B295:G295,4,FALSE),"")</f>
        <v/>
      </c>
      <c r="C230" t="str">
        <f>IFERROR(VLOOKUP("Yes", 'Course planner'!B295:G295,5,FALSE),"")</f>
        <v/>
      </c>
    </row>
    <row r="231" spans="1:3" x14ac:dyDescent="0.2">
      <c r="A231" t="str">
        <f>IFERROR(VLOOKUP("YES",'Course planner'!$B296:G296,2,FALSE),"")</f>
        <v/>
      </c>
      <c r="B231" t="str">
        <f>IFERROR(VLOOKUP("YES",'Course planner'!$B296:G296,4,FALSE),"")</f>
        <v/>
      </c>
      <c r="C231" t="str">
        <f>IFERROR(VLOOKUP("Yes", 'Course planner'!B296:G296,5,FALSE),"")</f>
        <v/>
      </c>
    </row>
    <row r="232" spans="1:3" x14ac:dyDescent="0.2">
      <c r="A232" t="str">
        <f>IFERROR(VLOOKUP("YES",'Course planner'!$B297:G297,2,FALSE),"")</f>
        <v/>
      </c>
      <c r="B232" t="str">
        <f>IFERROR(VLOOKUP("YES",'Course planner'!$B297:G297,4,FALSE),"")</f>
        <v/>
      </c>
      <c r="C232" t="str">
        <f>IFERROR(VLOOKUP("Yes", 'Course planner'!B297:G297,5,FALSE),"")</f>
        <v/>
      </c>
    </row>
    <row r="233" spans="1:3" x14ac:dyDescent="0.2">
      <c r="A233" t="str">
        <f>IFERROR(VLOOKUP("YES",'Course planner'!$B298:G298,2,FALSE),"")</f>
        <v/>
      </c>
      <c r="B233" t="str">
        <f>IFERROR(VLOOKUP("YES",'Course planner'!$B298:G298,4,FALSE),"")</f>
        <v/>
      </c>
      <c r="C233" t="str">
        <f>IFERROR(VLOOKUP("Yes", 'Course planner'!B298:G298,5,FALSE),"")</f>
        <v/>
      </c>
    </row>
    <row r="234" spans="1:3" x14ac:dyDescent="0.2">
      <c r="A234" t="str">
        <f>IFERROR(VLOOKUP("YES",'Course planner'!$B299:G299,2,FALSE),"")</f>
        <v/>
      </c>
      <c r="B234" t="str">
        <f>IFERROR(VLOOKUP("YES",'Course planner'!$B299:G299,4,FALSE),"")</f>
        <v/>
      </c>
      <c r="C234" t="str">
        <f>IFERROR(VLOOKUP("Yes", 'Course planner'!B299:G299,5,FALSE),"")</f>
        <v/>
      </c>
    </row>
    <row r="235" spans="1:3" x14ac:dyDescent="0.2">
      <c r="A235" t="str">
        <f>IFERROR(VLOOKUP("YES",'Course planner'!$B300:G300,2,FALSE),"")</f>
        <v/>
      </c>
      <c r="B235" t="str">
        <f>IFERROR(VLOOKUP("YES",'Course planner'!$B300:G300,4,FALSE),"")</f>
        <v/>
      </c>
      <c r="C235" t="str">
        <f>IFERROR(VLOOKUP("Yes", 'Course planner'!B300:G300,5,FALSE),"")</f>
        <v/>
      </c>
    </row>
    <row r="236" spans="1:3" x14ac:dyDescent="0.2">
      <c r="A236" t="str">
        <f>IFERROR(VLOOKUP("YES",'Course planner'!$B301:G301,2,FALSE),"")</f>
        <v/>
      </c>
      <c r="B236" t="str">
        <f>IFERROR(VLOOKUP("YES",'Course planner'!$B301:G301,4,FALSE),"")</f>
        <v/>
      </c>
      <c r="C236" t="str">
        <f>IFERROR(VLOOKUP("Yes", 'Course planner'!B301:G301,5,FALSE),"")</f>
        <v/>
      </c>
    </row>
    <row r="237" spans="1:3" x14ac:dyDescent="0.2">
      <c r="A237" t="str">
        <f>IFERROR(VLOOKUP("YES",'Course planner'!$B302:G302,2,FALSE),"")</f>
        <v/>
      </c>
      <c r="B237" t="str">
        <f>IFERROR(VLOOKUP("YES",'Course planner'!$B302:G302,4,FALSE),"")</f>
        <v/>
      </c>
      <c r="C237" t="str">
        <f>IFERROR(VLOOKUP("Yes", 'Course planner'!B302:G302,5,FALSE),"")</f>
        <v/>
      </c>
    </row>
    <row r="238" spans="1:3" x14ac:dyDescent="0.2">
      <c r="A238" t="str">
        <f>IFERROR(VLOOKUP("YES",'Course planner'!$B303:G303,2,FALSE),"")</f>
        <v/>
      </c>
      <c r="B238" t="str">
        <f>IFERROR(VLOOKUP("YES",'Course planner'!$B303:G303,4,FALSE),"")</f>
        <v/>
      </c>
      <c r="C238" t="str">
        <f>IFERROR(VLOOKUP("Yes", 'Course planner'!B303:G303,5,FALSE),"")</f>
        <v/>
      </c>
    </row>
    <row r="239" spans="1:3" x14ac:dyDescent="0.2">
      <c r="A239" t="str">
        <f>IFERROR(VLOOKUP("YES",'Course planner'!$B304:G304,2,FALSE),"")</f>
        <v/>
      </c>
      <c r="B239" t="str">
        <f>IFERROR(VLOOKUP("YES",'Course planner'!$B304:G304,4,FALSE),"")</f>
        <v/>
      </c>
      <c r="C239" t="str">
        <f>IFERROR(VLOOKUP("Yes", 'Course planner'!B304:G304,5,FALSE),"")</f>
        <v/>
      </c>
    </row>
    <row r="240" spans="1:3" x14ac:dyDescent="0.2">
      <c r="A240" t="str">
        <f>IFERROR(VLOOKUP("YES",'Course planner'!$B305:G305,2,FALSE),"")</f>
        <v/>
      </c>
      <c r="B240" t="str">
        <f>IFERROR(VLOOKUP("YES",'Course planner'!$B305:G305,4,FALSE),"")</f>
        <v/>
      </c>
      <c r="C240" t="str">
        <f>IFERROR(VLOOKUP("Yes", 'Course planner'!B305:G305,5,FALSE),"")</f>
        <v/>
      </c>
    </row>
  </sheetData>
  <pageMargins left="0.7" right="0.7" top="0.75" bottom="0.75" header="0.3" footer="0.3"/>
  <pageSetup paperSize="9" orientation="portrait" horizontalDpi="0" verticalDpi="0"/>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Course planner</vt:lpstr>
      <vt:lpstr>Schedule planner</vt:lpstr>
      <vt:lpstr>Courses chosen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 Hoskam</dc:creator>
  <cp:lastModifiedBy>Microsoft Office User</cp:lastModifiedBy>
  <dcterms:created xsi:type="dcterms:W3CDTF">2019-01-01T10:47:34Z</dcterms:created>
  <dcterms:modified xsi:type="dcterms:W3CDTF">2021-08-26T09:18:47Z</dcterms:modified>
</cp:coreProperties>
</file>